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azmena fajlova\Milica Brkic Vukovljak\SAJT\BERZA\"/>
    </mc:Choice>
  </mc:AlternateContent>
  <bookViews>
    <workbookView xWindow="0" yWindow="0" windowWidth="20160" windowHeight="8316" tabRatio="777"/>
  </bookViews>
  <sheets>
    <sheet name="Poc.strana" sheetId="30" r:id="rId1"/>
    <sheet name="Sadrzaj_Dinamika" sheetId="50" r:id="rId2"/>
    <sheet name="Registrovani ucesnici" sheetId="57" r:id="rId3"/>
    <sheet name="Kupovina" sheetId="53" r:id="rId4"/>
    <sheet name="Prodaja" sheetId="54" r:id="rId5"/>
    <sheet name="Pokazatelji" sheetId="58" r:id="rId6"/>
  </sheets>
  <definedNames>
    <definedName name="_xlnm.Print_Area" localSheetId="3">Kupovina!$A$1:$P$28</definedName>
    <definedName name="_xlnm.Print_Area" localSheetId="0">Poc.strana!$A$1:$C$42</definedName>
    <definedName name="_xlnm.Print_Area" localSheetId="5">Pokazatelji!$A$1:$Q$31</definedName>
    <definedName name="_xlnm.Print_Area" localSheetId="4">Prodaja!$A$1:$P$28</definedName>
    <definedName name="_xlnm.Print_Area" localSheetId="2">'Registrovani ucesnici'!$A$1:$E$27</definedName>
    <definedName name="_xlnm.Print_Area" localSheetId="1">Sadrzaj_Dinamika!$A$1:$F$16</definedName>
    <definedName name="_xlnm.Print_Titles" localSheetId="3">Kupovina!$1:$9</definedName>
    <definedName name="_xlnm.Print_Titles" localSheetId="5">Pokazatelji!$1:$26</definedName>
    <definedName name="_xlnm.Print_Titles" localSheetId="4">Prodaja!$1:$9</definedName>
    <definedName name="_xlnm.Print_Titles" localSheetId="2">'Registrovani ucesnici'!$1:$9</definedName>
    <definedName name="_xlnm.Print_Titles" localSheetId="1">Sadrzaj_Dinamika!$7:$11</definedName>
  </definedNames>
  <calcPr calcId="162913"/>
</workbook>
</file>

<file path=xl/calcChain.xml><?xml version="1.0" encoding="utf-8"?>
<calcChain xmlns="http://schemas.openxmlformats.org/spreadsheetml/2006/main">
  <c r="B7" i="54" l="1"/>
  <c r="B7" i="53"/>
  <c r="B7" i="57"/>
  <c r="D16" i="50"/>
  <c r="D15" i="50"/>
  <c r="D14" i="50"/>
  <c r="D13" i="50"/>
  <c r="Q24" i="58" l="1"/>
  <c r="Q19" i="58"/>
  <c r="G28" i="58" s="1"/>
  <c r="Q20" i="58"/>
  <c r="G29" i="58" s="1"/>
  <c r="Q16" i="58"/>
  <c r="F31" i="58" s="1"/>
  <c r="Q15" i="58"/>
  <c r="F30" i="58" s="1"/>
  <c r="P11" i="58"/>
  <c r="Q22" i="58"/>
  <c r="G31" i="58" s="1"/>
  <c r="Q21" i="58"/>
  <c r="G30" i="58"/>
  <c r="Q14" i="58"/>
  <c r="F29" i="58" s="1"/>
  <c r="Q13" i="58"/>
  <c r="F28" i="58"/>
  <c r="Q10" i="58"/>
  <c r="B7" i="58"/>
  <c r="E15" i="50"/>
  <c r="P28" i="53"/>
  <c r="P28" i="54"/>
  <c r="P27" i="54"/>
  <c r="P26" i="54"/>
  <c r="P25" i="54"/>
  <c r="P24" i="54"/>
  <c r="P23" i="54"/>
  <c r="P22" i="54"/>
  <c r="P21" i="54"/>
  <c r="P20" i="54"/>
  <c r="P19" i="54"/>
  <c r="P18" i="54"/>
  <c r="P17" i="54"/>
  <c r="P16" i="54"/>
  <c r="P15" i="54"/>
  <c r="P14" i="54"/>
  <c r="P13" i="54"/>
  <c r="P12" i="54"/>
  <c r="P27" i="53"/>
  <c r="P26" i="53"/>
  <c r="P25" i="53"/>
  <c r="P24" i="53"/>
  <c r="P23" i="53"/>
  <c r="P22" i="53"/>
  <c r="P21" i="53"/>
  <c r="P20" i="53"/>
  <c r="P19" i="53"/>
  <c r="P18" i="53"/>
  <c r="P17" i="53"/>
  <c r="P16" i="53"/>
  <c r="P15" i="53"/>
  <c r="P14" i="53"/>
  <c r="P13" i="53"/>
  <c r="P12" i="53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B4" i="58"/>
  <c r="B3" i="58"/>
  <c r="B2" i="58"/>
  <c r="E13" i="50"/>
  <c r="B4" i="57"/>
  <c r="B3" i="57"/>
  <c r="B2" i="57"/>
  <c r="A41" i="30"/>
  <c r="O11" i="54"/>
  <c r="N11" i="54"/>
  <c r="O11" i="58" s="1"/>
  <c r="M11" i="54"/>
  <c r="N11" i="58" s="1"/>
  <c r="L11" i="54"/>
  <c r="M11" i="58" s="1"/>
  <c r="K11" i="54"/>
  <c r="L11" i="58" s="1"/>
  <c r="J11" i="54"/>
  <c r="K11" i="58" s="1"/>
  <c r="I11" i="54"/>
  <c r="J11" i="58"/>
  <c r="H11" i="54"/>
  <c r="I11" i="58" s="1"/>
  <c r="G11" i="54"/>
  <c r="H11" i="58" s="1"/>
  <c r="F11" i="54"/>
  <c r="G11" i="58" s="1"/>
  <c r="E11" i="54"/>
  <c r="F11" i="58" s="1"/>
  <c r="D11" i="54"/>
  <c r="E11" i="58" s="1"/>
  <c r="B4" i="54"/>
  <c r="B3" i="54"/>
  <c r="B2" i="54"/>
  <c r="O11" i="53"/>
  <c r="F11" i="53"/>
  <c r="G11" i="53"/>
  <c r="H11" i="53"/>
  <c r="I11" i="53"/>
  <c r="J11" i="53"/>
  <c r="K11" i="53"/>
  <c r="L11" i="53"/>
  <c r="M11" i="53"/>
  <c r="N11" i="53"/>
  <c r="E11" i="53"/>
  <c r="D11" i="53"/>
  <c r="P11" i="53"/>
  <c r="B4" i="53"/>
  <c r="B3" i="53"/>
  <c r="B2" i="53"/>
  <c r="E16" i="50"/>
  <c r="E14" i="50"/>
  <c r="B2" i="50"/>
  <c r="P11" i="54"/>
  <c r="Q11" i="58" l="1"/>
</calcChain>
</file>

<file path=xl/sharedStrings.xml><?xml version="1.0" encoding="utf-8"?>
<sst xmlns="http://schemas.openxmlformats.org/spreadsheetml/2006/main" count="121" uniqueCount="71">
  <si>
    <t>АГЕНЦИЈА ЗА ЕНЕРГЕТИКУ РЕПУБЛИКЕ СРБИЈЕ</t>
  </si>
  <si>
    <t xml:space="preserve">Дистрибуција електричне енергије </t>
  </si>
  <si>
    <t>* Телефон:</t>
  </si>
  <si>
    <t>* Телефакс:</t>
  </si>
  <si>
    <t xml:space="preserve">Управљање дистрибутивним системом за електричну енергију </t>
  </si>
  <si>
    <t>Трговина на мало електричном енергијом за потребе тарифних купаца</t>
  </si>
  <si>
    <t>* Електронска пошта:</t>
  </si>
  <si>
    <t>Назив енергетског субјекта:</t>
  </si>
  <si>
    <t>Особа за контакт:</t>
  </si>
  <si>
    <t>Подаци за контакт:</t>
  </si>
  <si>
    <t xml:space="preserve">Напомена: </t>
  </si>
  <si>
    <t>Тражени подаци се уносе у ћелије обојене жутом бојом</t>
  </si>
  <si>
    <t>Седиште и адреса:</t>
  </si>
  <si>
    <t>Датум обраде:</t>
  </si>
  <si>
    <t>Агенција за енергетику Републике Србије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</si>
  <si>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</si>
  <si>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</si>
  <si>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</si>
  <si>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</si>
  <si>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</si>
  <si>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</si>
  <si>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</si>
  <si>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</si>
  <si>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</si>
  <si>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</si>
  <si>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</si>
  <si>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</si>
  <si>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</si>
  <si>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ПРЕГЛЕД ТАБЕЛА ЗА ДОСТАВЉАЊЕ ИНФОРМАЦИЈА</t>
  </si>
  <si>
    <t>Редни број</t>
  </si>
  <si>
    <t>Назив табеле</t>
  </si>
  <si>
    <t>Рок за достављање података Агенцији</t>
  </si>
  <si>
    <t>Форма у којој се доставља</t>
  </si>
  <si>
    <t>Електронски</t>
  </si>
  <si>
    <t>Година - период извештавања (т):</t>
  </si>
  <si>
    <t>ЕТ-8-1.1</t>
  </si>
  <si>
    <t>Датум</t>
  </si>
  <si>
    <t>Сат</t>
  </si>
  <si>
    <t>Електрична
 енергија
(MWh)</t>
  </si>
  <si>
    <t>Цена
(€/MWh)</t>
  </si>
  <si>
    <t>Врста податка</t>
  </si>
  <si>
    <t>ЕТ-8-1.4</t>
  </si>
  <si>
    <t>MWh</t>
  </si>
  <si>
    <t>Делатност:</t>
  </si>
  <si>
    <t>УПРАВЉАЊЕ ОРГАНИЗОВАНИМ ТРЖИШТЕМ ЕЛЕКТРИЧНЕ ЕНЕРГИЈЕ</t>
  </si>
  <si>
    <t>Регистровани учесници</t>
  </si>
  <si>
    <t>Датум регистрације</t>
  </si>
  <si>
    <t>Датум раскида уговора</t>
  </si>
  <si>
    <t xml:space="preserve">Најмањи дневни обим трговине у периоду извештавања </t>
  </si>
  <si>
    <t>Највећи дневни обим трговине у периоду извештавања</t>
  </si>
  <si>
    <t>ЕТ-8-1.2</t>
  </si>
  <si>
    <t xml:space="preserve">ЕТ-8-1.3 </t>
  </si>
  <si>
    <t>Најмања сатна цена у периоду извештавања</t>
  </si>
  <si>
    <t>Највећа сатна цена у периоду извештавања</t>
  </si>
  <si>
    <t>Јед. мере</t>
  </si>
  <si>
    <t>Укупан обим трговине</t>
  </si>
  <si>
    <t>€/MWh</t>
  </si>
  <si>
    <t xml:space="preserve"> 000 €</t>
  </si>
  <si>
    <r>
      <t>Просечан</t>
    </r>
    <r>
      <rPr>
        <sz val="10"/>
        <color indexed="56"/>
        <rFont val="Arial Narrow"/>
        <family val="2"/>
      </rPr>
      <t xml:space="preserve"> дневни</t>
    </r>
    <r>
      <rPr>
        <sz val="10"/>
        <color indexed="18"/>
        <rFont val="Arial Narrow"/>
        <family val="2"/>
      </rPr>
      <t xml:space="preserve"> обим трговине</t>
    </r>
  </si>
  <si>
    <t>Најмањи дневни обим трговине</t>
  </si>
  <si>
    <t>Највећи дневни обим трговине</t>
  </si>
  <si>
    <t>Најмањи сатни обим трговине</t>
  </si>
  <si>
    <t>Највећи сатни обим трговине</t>
  </si>
  <si>
    <t>Најмања сатна цена</t>
  </si>
  <si>
    <t>Највећа сатна цена</t>
  </si>
  <si>
    <t xml:space="preserve">Просечна вршна (9-20h) цена </t>
  </si>
  <si>
    <t>Вредност истрговане количине ел.енергије</t>
  </si>
  <si>
    <t>Просечна базна (0-24h) цена</t>
  </si>
  <si>
    <t>Пондерисана базна (0-24h) цена</t>
  </si>
  <si>
    <t>Најмања дневна базна (0-24h) цена</t>
  </si>
  <si>
    <t>Највећа дневна базна (0-24h)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</si>
</sst>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#,##0.0"/>
    <numFmt numFmtId="166" formatCode="dd/mm/yyyy;@"/>
  </numFmts>
  <fonts count="14" x14ac:knownFonts="1">
    <font>
      <sz val="10"/>
      <name val="Arial"/>
    </font>
    <font>
      <sz val="8"/>
      <name val="Arial"/>
      <family val="2"/>
    </font>
    <font>
      <sz val="12"/>
      <name val="Helv"/>
    </font>
    <font>
      <sz val="12"/>
      <color indexed="18"/>
      <name val="Arial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0"/>
      <color indexed="1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 Narrow"/>
      <family val="2"/>
    </font>
    <font>
      <sz val="10"/>
      <color indexed="56"/>
      <name val="Arial Narrow"/>
      <family val="2"/>
    </font>
    <font>
      <sz val="10"/>
      <color rgb="FF003399"/>
      <name val="Arial Narrow"/>
      <family val="2"/>
    </font>
    <font>
      <b/>
      <sz val="10"/>
      <color rgb="FF00339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164" fontId="2" fillId="0" borderId="0"/>
  </cellStyleXfs>
  <cellXfs count="13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Border="1"/>
    <xf numFmtId="49" fontId="5" fillId="0" borderId="0" xfId="0" applyNumberFormat="1" applyFont="1"/>
    <xf numFmtId="49" fontId="5" fillId="2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2" fontId="5" fillId="0" borderId="0" xfId="0" applyNumberFormat="1" applyFont="1" applyAlignment="1">
      <alignment horizontal="left" vertical="center"/>
    </xf>
    <xf numFmtId="49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NumberFormat="1" applyFont="1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5" fillId="3" borderId="0" xfId="0" applyNumberFormat="1" applyFont="1" applyFill="1" applyBorder="1" applyProtection="1">
      <protection locked="0"/>
    </xf>
    <xf numFmtId="0" fontId="5" fillId="3" borderId="0" xfId="0" applyNumberFormat="1" applyFont="1" applyFill="1" applyBorder="1" applyAlignment="1">
      <alignment horizontal="left"/>
    </xf>
    <xf numFmtId="49" fontId="7" fillId="3" borderId="0" xfId="1" applyNumberFormat="1" applyFill="1" applyBorder="1" applyAlignment="1" applyProtection="1">
      <protection locked="0"/>
    </xf>
    <xf numFmtId="49" fontId="5" fillId="3" borderId="0" xfId="0" applyNumberFormat="1" applyFont="1" applyFill="1" applyProtection="1">
      <protection locked="0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/>
    <xf numFmtId="0" fontId="5" fillId="3" borderId="6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2" fillId="2" borderId="0" xfId="0" applyFont="1" applyFill="1"/>
    <xf numFmtId="0" fontId="12" fillId="0" borderId="0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left" vertical="center" wrapText="1"/>
    </xf>
    <xf numFmtId="0" fontId="12" fillId="0" borderId="16" xfId="3" applyFont="1" applyBorder="1" applyAlignment="1">
      <alignment horizontal="left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left" vertical="center" wrapText="1"/>
    </xf>
    <xf numFmtId="0" fontId="12" fillId="0" borderId="20" xfId="3" applyFont="1" applyBorder="1" applyAlignment="1">
      <alignment horizontal="left" vertical="center" wrapText="1"/>
    </xf>
    <xf numFmtId="2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1" xfId="3" applyFont="1" applyBorder="1" applyAlignment="1">
      <alignment horizontal="left" vertical="center" wrapText="1"/>
    </xf>
    <xf numFmtId="0" fontId="12" fillId="0" borderId="22" xfId="3" applyFont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4" borderId="17" xfId="0" applyNumberFormat="1" applyFont="1" applyFill="1" applyBorder="1" applyAlignment="1">
      <alignment horizontal="left" vertical="center"/>
    </xf>
    <xf numFmtId="0" fontId="5" fillId="4" borderId="23" xfId="0" applyNumberFormat="1" applyFont="1" applyFill="1" applyBorder="1" applyAlignment="1">
      <alignment horizontal="left" vertical="center"/>
    </xf>
    <xf numFmtId="165" fontId="5" fillId="3" borderId="17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165" fontId="5" fillId="3" borderId="25" xfId="0" applyNumberFormat="1" applyFont="1" applyFill="1" applyBorder="1" applyAlignment="1">
      <alignment horizontal="right" vertical="center"/>
    </xf>
    <xf numFmtId="165" fontId="5" fillId="3" borderId="26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/>
    </xf>
    <xf numFmtId="165" fontId="5" fillId="3" borderId="23" xfId="0" applyNumberFormat="1" applyFont="1" applyFill="1" applyBorder="1" applyAlignment="1">
      <alignment horizontal="right" vertical="center"/>
    </xf>
    <xf numFmtId="4" fontId="5" fillId="3" borderId="18" xfId="0" applyNumberFormat="1" applyFont="1" applyFill="1" applyBorder="1" applyAlignment="1">
      <alignment horizontal="right" vertical="center"/>
    </xf>
    <xf numFmtId="165" fontId="5" fillId="2" borderId="27" xfId="0" applyNumberFormat="1" applyFont="1" applyFill="1" applyBorder="1" applyAlignment="1">
      <alignment horizontal="right" vertical="center"/>
    </xf>
    <xf numFmtId="0" fontId="12" fillId="0" borderId="7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left" vertical="center" wrapText="1"/>
    </xf>
    <xf numFmtId="0" fontId="12" fillId="0" borderId="29" xfId="3" applyFont="1" applyBorder="1" applyAlignment="1">
      <alignment horizontal="left" vertical="center" wrapText="1"/>
    </xf>
    <xf numFmtId="0" fontId="12" fillId="0" borderId="23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6" fontId="5" fillId="3" borderId="17" xfId="0" applyNumberFormat="1" applyFont="1" applyFill="1" applyBorder="1" applyAlignment="1">
      <alignment horizontal="right" vertical="center"/>
    </xf>
    <xf numFmtId="166" fontId="5" fillId="3" borderId="31" xfId="0" applyNumberFormat="1" applyFont="1" applyFill="1" applyBorder="1" applyAlignment="1">
      <alignment horizontal="right" vertical="center"/>
    </xf>
    <xf numFmtId="166" fontId="5" fillId="3" borderId="23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166" fontId="5" fillId="3" borderId="8" xfId="0" applyNumberFormat="1" applyFont="1" applyFill="1" applyBorder="1" applyAlignment="1">
      <alignment horizontal="right" vertical="center"/>
    </xf>
    <xf numFmtId="1" fontId="5" fillId="3" borderId="17" xfId="0" applyNumberFormat="1" applyFont="1" applyFill="1" applyBorder="1" applyAlignment="1">
      <alignment horizontal="right" vertical="center"/>
    </xf>
    <xf numFmtId="1" fontId="5" fillId="3" borderId="23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 wrapText="1"/>
    </xf>
    <xf numFmtId="165" fontId="5" fillId="3" borderId="18" xfId="0" applyNumberFormat="1" applyFont="1" applyFill="1" applyBorder="1" applyAlignment="1">
      <alignment horizontal="right" vertical="center"/>
    </xf>
    <xf numFmtId="165" fontId="5" fillId="4" borderId="18" xfId="0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/>
    </xf>
    <xf numFmtId="4" fontId="5" fillId="4" borderId="27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center"/>
    </xf>
    <xf numFmtId="165" fontId="5" fillId="4" borderId="0" xfId="0" applyNumberFormat="1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 vertical="center" wrapText="1"/>
    </xf>
    <xf numFmtId="165" fontId="5" fillId="0" borderId="33" xfId="0" applyNumberFormat="1" applyFont="1" applyFill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35" xfId="0" applyNumberFormat="1" applyFont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0" fontId="5" fillId="5" borderId="36" xfId="0" applyNumberFormat="1" applyFont="1" applyFill="1" applyBorder="1" applyAlignment="1">
      <alignment horizontal="right" vertical="center"/>
    </xf>
    <xf numFmtId="0" fontId="5" fillId="5" borderId="37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right" vertical="center"/>
    </xf>
    <xf numFmtId="165" fontId="5" fillId="0" borderId="13" xfId="0" applyNumberFormat="1" applyFont="1" applyFill="1" applyBorder="1" applyAlignment="1">
      <alignment horizontal="right" vertical="center"/>
    </xf>
    <xf numFmtId="4" fontId="5" fillId="3" borderId="46" xfId="0" applyNumberFormat="1" applyFont="1" applyFill="1" applyBorder="1" applyAlignment="1">
      <alignment horizontal="right" vertical="center"/>
    </xf>
    <xf numFmtId="4" fontId="5" fillId="3" borderId="27" xfId="0" applyNumberFormat="1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33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/>
    <xf numFmtId="0" fontId="0" fillId="0" borderId="0" xfId="0" applyAlignment="1"/>
    <xf numFmtId="0" fontId="12" fillId="0" borderId="0" xfId="3" applyFont="1" applyAlignment="1">
      <alignment horizontal="center" vertical="center" wrapText="1"/>
    </xf>
    <xf numFmtId="0" fontId="12" fillId="0" borderId="38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39" xfId="3" applyFont="1" applyBorder="1" applyAlignment="1">
      <alignment horizontal="center" vertical="center" wrapText="1"/>
    </xf>
    <xf numFmtId="0" fontId="12" fillId="0" borderId="40" xfId="3" applyFont="1" applyBorder="1" applyAlignment="1">
      <alignment horizontal="center" vertical="center" wrapText="1"/>
    </xf>
    <xf numFmtId="0" fontId="12" fillId="0" borderId="41" xfId="3" applyFont="1" applyBorder="1" applyAlignment="1">
      <alignment horizontal="center" vertical="center" wrapText="1"/>
    </xf>
    <xf numFmtId="0" fontId="12" fillId="0" borderId="42" xfId="3" applyFont="1" applyBorder="1" applyAlignment="1">
      <alignment horizontal="center" vertical="center" wrapText="1"/>
    </xf>
    <xf numFmtId="0" fontId="12" fillId="0" borderId="43" xfId="3" applyFont="1" applyBorder="1" applyAlignment="1">
      <alignment horizontal="center" vertical="center" wrapText="1"/>
    </xf>
    <xf numFmtId="0" fontId="12" fillId="0" borderId="33" xfId="3" applyFont="1" applyBorder="1" applyAlignment="1">
      <alignment horizontal="center" vertical="center" wrapText="1"/>
    </xf>
    <xf numFmtId="0" fontId="12" fillId="0" borderId="44" xfId="3" applyFont="1" applyBorder="1" applyAlignment="1">
      <alignment horizontal="center" vertical="center" wrapText="1"/>
    </xf>
    <xf numFmtId="0" fontId="12" fillId="0" borderId="45" xfId="3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</cellXfs>
  <cellStyles count="5">
    <cellStyle name="Hyperlink" xfId="1" builtinId="8"/>
    <cellStyle name="Normal" xfId="0" builtinId="0"/>
    <cellStyle name="Normal 2" xfId="2"/>
    <cellStyle name="Normal_2008_IC-Sumarni pregled tabela_ElEn" xfId="3"/>
    <cellStyle name="Standard_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704850</xdr:colOff>
      <xdr:row>9</xdr:row>
      <xdr:rowOff>19050</xdr:rowOff>
    </xdr:to>
    <xdr:pic>
      <xdr:nvPicPr>
        <xdr:cNvPr id="1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3431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7"/>
  <sheetViews>
    <sheetView showGridLines="0" tabSelected="1" zoomScaleNormal="100" workbookViewId="0">
      <selection activeCell="B15" sqref="B15:C15"/>
    </sheetView>
  </sheetViews>
  <sheetFormatPr defaultColWidth="9.109375" defaultRowHeight="13.8" x14ac:dyDescent="0.3"/>
  <cols>
    <col min="1" max="1" width="25" style="5" customWidth="1"/>
    <col min="2" max="2" width="19" style="5" customWidth="1"/>
    <col min="3" max="3" width="65.33203125" style="5" customWidth="1"/>
    <col min="4" max="16384" width="9.109375" style="5"/>
  </cols>
  <sheetData>
    <row r="1" spans="1:44" s="4" customFormat="1" x14ac:dyDescent="0.3">
      <c r="AR1" s="4" t="s">
        <v>1</v>
      </c>
    </row>
    <row r="2" spans="1:44" s="4" customFormat="1" x14ac:dyDescent="0.3">
      <c r="AR2" s="4" t="s">
        <v>4</v>
      </c>
    </row>
    <row r="3" spans="1:44" s="4" customFormat="1" x14ac:dyDescent="0.3">
      <c r="AR3" s="4" t="s">
        <v>5</v>
      </c>
    </row>
    <row r="4" spans="1:44" s="4" customFormat="1" x14ac:dyDescent="0.3">
      <c r="AR4" s="4">
        <v>3</v>
      </c>
    </row>
    <row r="5" spans="1:44" s="4" customFormat="1" x14ac:dyDescent="0.3"/>
    <row r="6" spans="1:44" s="4" customFormat="1" x14ac:dyDescent="0.3"/>
    <row r="7" spans="1:44" s="4" customFormat="1" x14ac:dyDescent="0.3"/>
    <row r="8" spans="1:44" s="4" customFormat="1" x14ac:dyDescent="0.3"/>
    <row r="9" spans="1:44" s="4" customFormat="1" x14ac:dyDescent="0.3"/>
    <row r="10" spans="1:44" s="4" customFormat="1" x14ac:dyDescent="0.3"/>
    <row r="11" spans="1:44" s="4" customFormat="1" x14ac:dyDescent="0.3"/>
    <row r="12" spans="1:44" s="4" customFormat="1" x14ac:dyDescent="0.3"/>
    <row r="13" spans="1:44" s="6" customFormat="1" x14ac:dyDescent="0.3">
      <c r="A13" s="5" t="s">
        <v>0</v>
      </c>
      <c r="B13" s="4"/>
      <c r="C13" s="4"/>
      <c r="D13" s="4"/>
    </row>
    <row r="14" spans="1:44" s="4" customFormat="1" x14ac:dyDescent="0.3"/>
    <row r="15" spans="1:44" s="4" customFormat="1" x14ac:dyDescent="0.3">
      <c r="A15" s="5" t="s">
        <v>43</v>
      </c>
      <c r="B15" s="119" t="s">
        <v>44</v>
      </c>
      <c r="C15" s="120"/>
    </row>
    <row r="16" spans="1:44" s="6" customFormat="1" x14ac:dyDescent="0.3">
      <c r="B16" s="119"/>
      <c r="C16" s="120"/>
      <c r="D16" s="4"/>
    </row>
    <row r="17" spans="1:8" s="6" customFormat="1" x14ac:dyDescent="0.3">
      <c r="B17" s="4"/>
      <c r="C17" s="4"/>
      <c r="D17" s="4"/>
    </row>
    <row r="18" spans="1:8" s="4" customFormat="1" x14ac:dyDescent="0.3"/>
    <row r="19" spans="1:8" s="4" customFormat="1" x14ac:dyDescent="0.3"/>
    <row r="20" spans="1:8" s="4" customFormat="1" x14ac:dyDescent="0.3"/>
    <row r="21" spans="1:8" s="4" customFormat="1" x14ac:dyDescent="0.3"/>
    <row r="22" spans="1:8" s="4" customFormat="1" x14ac:dyDescent="0.3">
      <c r="A22" s="4" t="s">
        <v>7</v>
      </c>
      <c r="C22" s="27"/>
      <c r="D22" s="7"/>
      <c r="E22" s="7"/>
      <c r="F22" s="7"/>
      <c r="G22" s="7"/>
      <c r="H22" s="7"/>
    </row>
    <row r="23" spans="1:8" s="4" customFormat="1" x14ac:dyDescent="0.3">
      <c r="A23" s="4" t="s">
        <v>12</v>
      </c>
      <c r="C23" s="27"/>
      <c r="D23" s="7"/>
      <c r="E23" s="7"/>
      <c r="F23" s="7"/>
      <c r="G23" s="7"/>
      <c r="H23" s="7"/>
    </row>
    <row r="24" spans="1:8" s="4" customFormat="1" x14ac:dyDescent="0.3">
      <c r="D24" s="7"/>
      <c r="E24" s="7"/>
      <c r="F24" s="7"/>
      <c r="G24" s="7"/>
      <c r="H24" s="7"/>
    </row>
    <row r="25" spans="1:8" s="4" customFormat="1" x14ac:dyDescent="0.3">
      <c r="A25" s="4" t="s">
        <v>34</v>
      </c>
      <c r="C25" s="28">
        <v>2025</v>
      </c>
      <c r="D25" s="7"/>
      <c r="E25" s="7"/>
      <c r="F25" s="7"/>
      <c r="G25" s="7"/>
      <c r="H25" s="7"/>
    </row>
    <row r="26" spans="1:8" s="4" customFormat="1" x14ac:dyDescent="0.3">
      <c r="D26" s="7"/>
      <c r="E26" s="7"/>
      <c r="F26" s="7"/>
      <c r="G26" s="7"/>
      <c r="H26" s="7"/>
    </row>
    <row r="27" spans="1:8" s="4" customFormat="1" x14ac:dyDescent="0.3">
      <c r="A27" s="4" t="s">
        <v>8</v>
      </c>
      <c r="C27" s="27"/>
      <c r="D27" s="7"/>
      <c r="E27" s="7"/>
      <c r="F27" s="7"/>
      <c r="G27" s="7"/>
      <c r="H27" s="7"/>
    </row>
    <row r="28" spans="1:8" s="4" customFormat="1" x14ac:dyDescent="0.3">
      <c r="D28" s="7"/>
      <c r="E28" s="7"/>
      <c r="F28" s="7"/>
      <c r="G28" s="7"/>
      <c r="H28" s="7"/>
    </row>
    <row r="29" spans="1:8" s="4" customFormat="1" x14ac:dyDescent="0.3">
      <c r="A29" s="4" t="s">
        <v>9</v>
      </c>
      <c r="B29" s="4" t="s">
        <v>2</v>
      </c>
      <c r="C29" s="27"/>
      <c r="D29" s="7"/>
      <c r="E29" s="7"/>
      <c r="F29" s="7"/>
      <c r="G29" s="7"/>
      <c r="H29" s="7"/>
    </row>
    <row r="30" spans="1:8" s="4" customFormat="1" x14ac:dyDescent="0.3">
      <c r="D30" s="7"/>
      <c r="E30" s="7"/>
      <c r="F30" s="7"/>
      <c r="G30" s="7"/>
      <c r="H30" s="7"/>
    </row>
    <row r="31" spans="1:8" s="4" customFormat="1" x14ac:dyDescent="0.3">
      <c r="B31" s="4" t="s">
        <v>3</v>
      </c>
      <c r="C31" s="27"/>
      <c r="D31" s="7"/>
      <c r="E31" s="7"/>
      <c r="F31" s="7"/>
      <c r="G31" s="7"/>
      <c r="H31" s="7"/>
    </row>
    <row r="32" spans="1:8" s="4" customFormat="1" x14ac:dyDescent="0.3">
      <c r="D32" s="7"/>
      <c r="E32" s="7"/>
      <c r="F32" s="7"/>
      <c r="G32" s="7"/>
      <c r="H32" s="7"/>
    </row>
    <row r="33" spans="1:8" s="4" customFormat="1" x14ac:dyDescent="0.3">
      <c r="B33" s="4" t="s">
        <v>6</v>
      </c>
      <c r="C33" s="29"/>
      <c r="D33" s="7"/>
      <c r="E33" s="7"/>
      <c r="F33" s="7"/>
      <c r="G33" s="7"/>
      <c r="H33" s="7"/>
    </row>
    <row r="34" spans="1:8" s="4" customFormat="1" x14ac:dyDescent="0.3">
      <c r="D34" s="7"/>
      <c r="E34" s="7"/>
      <c r="F34" s="7"/>
      <c r="G34" s="7"/>
      <c r="H34" s="7"/>
    </row>
    <row r="35" spans="1:8" s="6" customFormat="1" x14ac:dyDescent="0.3">
      <c r="A35" s="6" t="s">
        <v>13</v>
      </c>
      <c r="C35" s="30"/>
      <c r="D35" s="8"/>
      <c r="E35" s="8"/>
      <c r="F35" s="8"/>
      <c r="G35" s="8"/>
      <c r="H35" s="8"/>
    </row>
    <row r="36" spans="1:8" s="6" customFormat="1" x14ac:dyDescent="0.3">
      <c r="D36" s="8"/>
      <c r="E36" s="8"/>
      <c r="F36" s="8"/>
      <c r="G36" s="8"/>
      <c r="H36" s="8"/>
    </row>
    <row r="37" spans="1:8" s="6" customFormat="1" x14ac:dyDescent="0.3">
      <c r="D37" s="8"/>
      <c r="E37" s="8"/>
      <c r="F37" s="8"/>
      <c r="G37" s="8"/>
      <c r="H37" s="8"/>
    </row>
    <row r="38" spans="1:8" s="6" customFormat="1" x14ac:dyDescent="0.3">
      <c r="A38" s="6" t="s">
        <v>10</v>
      </c>
      <c r="D38" s="8"/>
      <c r="E38" s="8"/>
      <c r="F38" s="8"/>
      <c r="G38" s="8"/>
      <c r="H38" s="8"/>
    </row>
    <row r="39" spans="1:8" s="6" customFormat="1" x14ac:dyDescent="0.3">
      <c r="A39" s="31" t="s">
        <v>11</v>
      </c>
      <c r="B39" s="32"/>
      <c r="C39" s="32"/>
      <c r="D39" s="8"/>
      <c r="E39" s="8"/>
      <c r="F39" s="8"/>
      <c r="G39" s="8"/>
      <c r="H39" s="8"/>
    </row>
    <row r="40" spans="1:8" s="8" customFormat="1" x14ac:dyDescent="0.3">
      <c r="A40" s="9"/>
    </row>
    <row r="41" spans="1:8" s="6" customFormat="1" x14ac:dyDescent="0.3">
      <c r="A41" s="18" t="str">
        <f xml:space="preserve"> CONCATENATE("У табеле за ",C25,". годину се уносе остварене вредности од почетка године до краја периода.")</f>
        <v>У табеле за 2025. годину се уносе остварене вредности од почетка године до краја периода.</v>
      </c>
    </row>
    <row r="42" spans="1:8" s="6" customFormat="1" x14ac:dyDescent="0.3">
      <c r="A42" s="18"/>
    </row>
    <row r="43" spans="1:8" s="6" customFormat="1" x14ac:dyDescent="0.3"/>
    <row r="44" spans="1:8" s="6" customFormat="1" x14ac:dyDescent="0.3"/>
    <row r="45" spans="1:8" s="6" customFormat="1" x14ac:dyDescent="0.3"/>
    <row r="46" spans="1:8" s="6" customFormat="1" x14ac:dyDescent="0.3"/>
    <row r="47" spans="1:8" s="6" customFormat="1" x14ac:dyDescent="0.3"/>
    <row r="48" spans="1: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</sheetData>
  <mergeCells count="2">
    <mergeCell ref="B15:C15"/>
    <mergeCell ref="B16:C16"/>
  </mergeCells>
  <phoneticPr fontId="1" type="noConversion"/>
  <printOptions horizontalCentered="1"/>
  <pageMargins left="0.25" right="0.25" top="0.48" bottom="0.49" header="0.25" footer="0.22"/>
  <pageSetup paperSize="9" orientation="landscape" r:id="rId1"/>
  <headerFooter alignWithMargins="0"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75" workbookViewId="0"/>
  </sheetViews>
  <sheetFormatPr defaultColWidth="9.109375" defaultRowHeight="13.8" x14ac:dyDescent="0.25"/>
  <cols>
    <col min="1" max="1" width="2.6640625" style="41" customWidth="1"/>
    <col min="2" max="2" width="7.44140625" style="39" customWidth="1"/>
    <col min="3" max="3" width="9.44140625" style="39" customWidth="1"/>
    <col min="4" max="4" width="51.88671875" style="41" customWidth="1"/>
    <col min="5" max="5" width="21.5546875" style="39" customWidth="1"/>
    <col min="6" max="6" width="13.33203125" style="39" customWidth="1"/>
    <col min="7" max="7" width="2.5546875" style="41" customWidth="1"/>
    <col min="8" max="16384" width="9.109375" style="41"/>
  </cols>
  <sheetData>
    <row r="1" spans="1:7" ht="18" customHeight="1" x14ac:dyDescent="0.25">
      <c r="A1" s="38" t="s">
        <v>0</v>
      </c>
      <c r="C1" s="40"/>
      <c r="D1" s="40"/>
      <c r="F1" s="40"/>
      <c r="G1" s="40"/>
    </row>
    <row r="2" spans="1:7" ht="12" customHeight="1" x14ac:dyDescent="0.3">
      <c r="A2" s="40"/>
      <c r="B2" s="42" t="str">
        <f>+CONCATENATE(Poc.strana!$A$15," ",Poc.strana!$B$15)</f>
        <v>Делатност: УПРАВЉАЊЕ ОРГАНИЗОВАНИМ ТРЖИШТЕМ ЕЛЕКТРИЧНЕ ЕНЕРГИЈЕ</v>
      </c>
      <c r="C2" s="40"/>
      <c r="D2" s="40"/>
      <c r="F2" s="40"/>
      <c r="G2" s="40"/>
    </row>
    <row r="3" spans="1:7" ht="10.5" customHeight="1" x14ac:dyDescent="0.25">
      <c r="A3" s="40"/>
      <c r="C3" s="43"/>
      <c r="D3" s="43"/>
      <c r="F3" s="40"/>
      <c r="G3" s="40"/>
    </row>
    <row r="4" spans="1:7" ht="10.5" customHeight="1" x14ac:dyDescent="0.25">
      <c r="A4" s="40"/>
      <c r="C4" s="40"/>
      <c r="D4" s="40"/>
      <c r="F4" s="40"/>
      <c r="G4" s="40"/>
    </row>
    <row r="5" spans="1:7" ht="10.5" customHeight="1" x14ac:dyDescent="0.25">
      <c r="A5" s="40"/>
      <c r="C5" s="40"/>
      <c r="D5" s="40"/>
      <c r="F5" s="40"/>
      <c r="G5" s="40"/>
    </row>
    <row r="6" spans="1:7" ht="10.5" customHeight="1" x14ac:dyDescent="0.25">
      <c r="A6" s="40"/>
      <c r="C6" s="40"/>
      <c r="D6" s="40"/>
      <c r="F6" s="40"/>
      <c r="G6" s="40"/>
    </row>
    <row r="7" spans="1:7" x14ac:dyDescent="0.25">
      <c r="A7" s="40"/>
      <c r="B7" s="121" t="s">
        <v>28</v>
      </c>
      <c r="C7" s="121"/>
      <c r="D7" s="121"/>
      <c r="E7" s="121"/>
      <c r="F7" s="121"/>
      <c r="G7" s="40"/>
    </row>
    <row r="8" spans="1:7" ht="11.25" customHeight="1" x14ac:dyDescent="0.25">
      <c r="A8" s="40"/>
      <c r="C8" s="40"/>
      <c r="D8" s="40"/>
      <c r="F8" s="40"/>
      <c r="G8" s="40"/>
    </row>
    <row r="9" spans="1:7" ht="14.4" thickBot="1" x14ac:dyDescent="0.3">
      <c r="A9" s="40"/>
      <c r="C9" s="40"/>
      <c r="D9" s="40"/>
      <c r="F9" s="40"/>
      <c r="G9" s="40"/>
    </row>
    <row r="10" spans="1:7" s="39" customFormat="1" ht="37.5" customHeight="1" thickTop="1" x14ac:dyDescent="0.25">
      <c r="A10" s="40"/>
      <c r="B10" s="122" t="s">
        <v>29</v>
      </c>
      <c r="C10" s="124" t="s">
        <v>30</v>
      </c>
      <c r="D10" s="125"/>
      <c r="E10" s="128" t="s">
        <v>31</v>
      </c>
      <c r="F10" s="130" t="s">
        <v>32</v>
      </c>
      <c r="G10" s="40"/>
    </row>
    <row r="11" spans="1:7" s="39" customFormat="1" x14ac:dyDescent="0.25">
      <c r="A11" s="40"/>
      <c r="B11" s="123"/>
      <c r="C11" s="126"/>
      <c r="D11" s="127"/>
      <c r="E11" s="129"/>
      <c r="F11" s="131"/>
      <c r="G11" s="40"/>
    </row>
    <row r="12" spans="1:7" s="39" customFormat="1" x14ac:dyDescent="0.25">
      <c r="A12" s="40"/>
      <c r="B12" s="44"/>
      <c r="C12" s="45"/>
      <c r="D12" s="46"/>
      <c r="E12" s="47"/>
      <c r="F12" s="48"/>
      <c r="G12" s="40"/>
    </row>
    <row r="13" spans="1:7" s="39" customFormat="1" ht="30" customHeight="1" x14ac:dyDescent="0.25">
      <c r="A13" s="40"/>
      <c r="B13" s="49">
        <v>1</v>
      </c>
      <c r="C13" s="50" t="s">
        <v>35</v>
      </c>
      <c r="D13" s="51" t="str">
        <f>+"СПИСАК РЕГИСТРОВАНИХ УЧЕСНИКА НА ОРГАНИЗОВАНОМ УНУТАРДНЕВНОМ ТРЖИШТУ  У "&amp;Poc.strana!C25&amp;". ГОДИНИ"</f>
        <v>СПИСАК РЕГИСТРОВАНИХ УЧЕСНИКА НА ОРГАНИЗОВАНОМ УНУТАРДНЕВНОМ ТРЖИШТУ  У 2025. ГОДИНИ</v>
      </c>
      <c r="E13" s="52" t="str">
        <f>+("31.јул "&amp;Poc.strana!$C$25&amp;". године, 31. јануар "&amp;Poc.strana!$C$25+1&amp;". године")</f>
        <v>31.јул 2025. године, 31. јануар 2026. године</v>
      </c>
      <c r="F13" s="53" t="s">
        <v>33</v>
      </c>
      <c r="G13" s="40"/>
    </row>
    <row r="14" spans="1:7" s="39" customFormat="1" ht="30" customHeight="1" x14ac:dyDescent="0.25">
      <c r="A14" s="40"/>
      <c r="B14" s="54">
        <v>2</v>
      </c>
      <c r="C14" s="55" t="s">
        <v>50</v>
      </c>
      <c r="D14" s="56" t="str">
        <f>+("КОЛИЧИНЕ ЕЛЕКТРИЧНЕ ЕНЕРГИЈЕ КУПЉЕНЕ НА ОРГАНИЗОВАНОМ УНУТАРДНЕВНОМ ТРЖИШТУ У "&amp;Poc.strana!C25&amp;". ГОДИНИ")</f>
        <v>КОЛИЧИНЕ ЕЛЕКТРИЧНЕ ЕНЕРГИЈЕ КУПЉЕНЕ НА ОРГАНИЗОВАНОМ УНУТАРДНЕВНОМ ТРЖИШТУ У 2025. ГОДИНИ</v>
      </c>
      <c r="E14" s="52" t="str">
        <f>+("31.јул "&amp;Poc.strana!$C$25&amp;". године, 31. јануар "&amp;Poc.strana!$C$25+1&amp;". године")</f>
        <v>31.јул 2025. године, 31. јануар 2026. године</v>
      </c>
      <c r="F14" s="53" t="s">
        <v>33</v>
      </c>
      <c r="G14" s="40"/>
    </row>
    <row r="15" spans="1:7" s="39" customFormat="1" ht="30" customHeight="1" x14ac:dyDescent="0.25">
      <c r="A15" s="40"/>
      <c r="B15" s="49">
        <v>3</v>
      </c>
      <c r="C15" s="60" t="s">
        <v>51</v>
      </c>
      <c r="D15" s="61" t="str">
        <f>+"КОЛИЧИНЕ ЕЛЕКТРИЧНЕ ЕНЕРГИЈЕ ПРОДАТЕ НА ОРГАНИЗОВАНОМ УНУТАРДНЕВНОМ ТРЖИШТУ У "&amp;Poc.strana!C25&amp;". ГОДИНИ"</f>
        <v>КОЛИЧИНЕ ЕЛЕКТРИЧНЕ ЕНЕРГИЈЕ ПРОДАТЕ НА ОРГАНИЗОВАНОМ УНУТАРДНЕВНОМ ТРЖИШТУ У 2025. ГОДИНИ</v>
      </c>
      <c r="E15" s="52" t="str">
        <f>+("31.јул "&amp;Poc.strana!$C$25&amp;". године, 31. јануар "&amp;Poc.strana!$C$25+1&amp;". године")</f>
        <v>31.јул 2025. године, 31. јануар 2026. године</v>
      </c>
      <c r="F15" s="53" t="s">
        <v>33</v>
      </c>
      <c r="G15" s="40"/>
    </row>
    <row r="16" spans="1:7" s="39" customFormat="1" ht="30" customHeight="1" thickBot="1" x14ac:dyDescent="0.3">
      <c r="A16" s="40"/>
      <c r="B16" s="80">
        <v>4</v>
      </c>
      <c r="C16" s="81" t="s">
        <v>41</v>
      </c>
      <c r="D16" s="82" t="str">
        <f>+"СТАТИСТИЧКИ ПОДАЦИ О ТРГОВИНИ НА ОРГАНИЗОВАНОМ УНУТАРДНЕВНОМ ТРЖИШТУ У "&amp;Poc.strana!C25&amp;". ГОДИНИ"</f>
        <v>СТАТИСТИЧКИ ПОДАЦИ О ТРГОВИНИ НА ОРГАНИЗОВАНОМ УНУТАРДНЕВНОМ ТРЖИШТУ У 2025. ГОДИНИ</v>
      </c>
      <c r="E16" s="83" t="str">
        <f>+("31.јул "&amp;Poc.strana!$C$25&amp;". године, 31. јануар "&amp;Poc.strana!$C$25+1&amp;". године")</f>
        <v>31.јул 2025. године, 31. јануар 2026. године</v>
      </c>
      <c r="F16" s="84" t="s">
        <v>33</v>
      </c>
      <c r="G16" s="40"/>
    </row>
    <row r="17" ht="14.4" thickTop="1" x14ac:dyDescent="0.25"/>
  </sheetData>
  <sheetProtection insertRows="0" selectLockedCells="1"/>
  <mergeCells count="5">
    <mergeCell ref="B7:F7"/>
    <mergeCell ref="B10:B11"/>
    <mergeCell ref="C10:D11"/>
    <mergeCell ref="E10:E11"/>
    <mergeCell ref="F10:F11"/>
  </mergeCells>
  <phoneticPr fontId="9" type="noConversion"/>
  <printOptions horizontalCentered="1"/>
  <pageMargins left="0.28000000000000003" right="0.22" top="0.27" bottom="0.33" header="0.21" footer="0.17"/>
  <pageSetup paperSize="9" scale="80" orientation="landscape" r:id="rId1"/>
  <headerFooter alignWithMargins="0">
    <oddFooter>&amp;CСтрана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9"/>
  <sheetViews>
    <sheetView showGridLine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57.33203125" style="1" customWidth="1"/>
    <col min="4" max="5" width="17.6640625" style="1" customWidth="1"/>
    <col min="6" max="16384" width="9.109375" style="1"/>
  </cols>
  <sheetData>
    <row r="1" spans="1:52" ht="12.75" customHeight="1" x14ac:dyDescent="0.25">
      <c r="A1" s="10" t="s">
        <v>14</v>
      </c>
      <c r="C1" s="10"/>
    </row>
    <row r="2" spans="1:52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</row>
    <row r="3" spans="1:52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</row>
    <row r="4" spans="1:52" ht="12.75" customHeight="1" x14ac:dyDescent="0.3">
      <c r="A4" s="11"/>
      <c r="B4" s="11" t="str">
        <f>+CONCATENATE(Poc.strana!$A$35," ",Poc.strana!$C$35)</f>
        <v xml:space="preserve">Датум обраде: </v>
      </c>
      <c r="C4" s="11"/>
    </row>
    <row r="5" spans="1:52" s="2" customFormat="1" ht="12.75" customHeight="1" x14ac:dyDescent="0.25">
      <c r="A5" s="12"/>
      <c r="B5" s="13"/>
      <c r="C5" s="1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s="2" customFormat="1" ht="12.75" customHeight="1" x14ac:dyDescent="0.25">
      <c r="A6" s="15"/>
      <c r="B6" s="13"/>
      <c r="C6" s="16"/>
    </row>
    <row r="7" spans="1:52" s="2" customFormat="1" ht="12.75" customHeight="1" x14ac:dyDescent="0.25">
      <c r="A7" s="15"/>
      <c r="B7" s="133" t="str">
        <f>+"Табела ЕТ-8-1.1 СПИСАК РЕГИСТРОВАНИХ УЧЕСНИКА НА ОРГАНИЗОВАНОМ УНУТАРДНЕВНОМ ТРЖИШТУ НА ДАН 31.12. "&amp;Poc.strana!C25&amp;". ГОДИНЕ"</f>
        <v>Табела ЕТ-8-1.1 СПИСАК РЕГИСТРОВАНИХ УЧЕСНИКА НА ОРГАНИЗОВАНОМ УНУТАРДНЕВНОМ ТРЖИШТУ НА ДАН 31.12. 2025. ГОДИНЕ</v>
      </c>
      <c r="C7" s="133"/>
      <c r="D7" s="133"/>
      <c r="E7" s="133"/>
      <c r="F7" s="57"/>
      <c r="G7" s="57"/>
      <c r="H7" s="57"/>
    </row>
    <row r="8" spans="1:52" ht="12.75" customHeight="1" x14ac:dyDescent="0.3">
      <c r="A8" s="11"/>
      <c r="B8" s="132"/>
      <c r="C8" s="132"/>
    </row>
    <row r="9" spans="1:52" ht="12.75" customHeight="1" thickBot="1" x14ac:dyDescent="0.35">
      <c r="A9" s="11"/>
      <c r="B9" s="24"/>
      <c r="C9" s="24"/>
    </row>
    <row r="10" spans="1:52" ht="15" customHeight="1" thickTop="1" x14ac:dyDescent="0.25">
      <c r="B10" s="65"/>
      <c r="C10" s="58" t="s">
        <v>45</v>
      </c>
      <c r="D10" s="66" t="s">
        <v>46</v>
      </c>
      <c r="E10" s="85" t="s">
        <v>47</v>
      </c>
    </row>
    <row r="11" spans="1:52" ht="15" customHeight="1" x14ac:dyDescent="0.25">
      <c r="B11" s="22">
        <v>1</v>
      </c>
      <c r="C11" s="33"/>
      <c r="D11" s="86"/>
      <c r="E11" s="87"/>
    </row>
    <row r="12" spans="1:52" ht="15" customHeight="1" x14ac:dyDescent="0.25">
      <c r="B12" s="22">
        <v>2</v>
      </c>
      <c r="C12" s="33"/>
      <c r="D12" s="86"/>
      <c r="E12" s="87"/>
    </row>
    <row r="13" spans="1:52" ht="15" customHeight="1" x14ac:dyDescent="0.25">
      <c r="B13" s="22">
        <v>3</v>
      </c>
      <c r="C13" s="33"/>
      <c r="D13" s="86"/>
      <c r="E13" s="87"/>
    </row>
    <row r="14" spans="1:52" ht="15" customHeight="1" x14ac:dyDescent="0.25">
      <c r="B14" s="22">
        <v>4</v>
      </c>
      <c r="C14" s="33"/>
      <c r="D14" s="86"/>
      <c r="E14" s="87"/>
    </row>
    <row r="15" spans="1:52" ht="15" customHeight="1" x14ac:dyDescent="0.25">
      <c r="B15" s="22">
        <v>5</v>
      </c>
      <c r="C15" s="33"/>
      <c r="D15" s="86"/>
      <c r="E15" s="87"/>
    </row>
    <row r="16" spans="1:52" ht="15" customHeight="1" x14ac:dyDescent="0.25">
      <c r="B16" s="22">
        <v>6</v>
      </c>
      <c r="C16" s="33"/>
      <c r="D16" s="86"/>
      <c r="E16" s="87"/>
    </row>
    <row r="17" spans="1:5" ht="15" customHeight="1" x14ac:dyDescent="0.25">
      <c r="B17" s="22">
        <v>7</v>
      </c>
      <c r="C17" s="33"/>
      <c r="D17" s="86"/>
      <c r="E17" s="87"/>
    </row>
    <row r="18" spans="1:5" ht="15" customHeight="1" x14ac:dyDescent="0.25">
      <c r="B18" s="22">
        <v>8</v>
      </c>
      <c r="C18" s="33"/>
      <c r="D18" s="86"/>
      <c r="E18" s="87"/>
    </row>
    <row r="19" spans="1:5" ht="15" customHeight="1" x14ac:dyDescent="0.25">
      <c r="B19" s="22">
        <v>9</v>
      </c>
      <c r="C19" s="33"/>
      <c r="D19" s="86"/>
      <c r="E19" s="87"/>
    </row>
    <row r="20" spans="1:5" ht="15" customHeight="1" x14ac:dyDescent="0.25">
      <c r="B20" s="22">
        <v>10</v>
      </c>
      <c r="C20" s="33"/>
      <c r="D20" s="86"/>
      <c r="E20" s="87"/>
    </row>
    <row r="21" spans="1:5" ht="15" customHeight="1" x14ac:dyDescent="0.25">
      <c r="B21" s="22">
        <v>11</v>
      </c>
      <c r="C21" s="33"/>
      <c r="D21" s="86"/>
      <c r="E21" s="87"/>
    </row>
    <row r="22" spans="1:5" ht="15" customHeight="1" x14ac:dyDescent="0.25">
      <c r="B22" s="22">
        <v>12</v>
      </c>
      <c r="C22" s="33"/>
      <c r="D22" s="86"/>
      <c r="E22" s="87"/>
    </row>
    <row r="23" spans="1:5" ht="15" customHeight="1" x14ac:dyDescent="0.25">
      <c r="B23" s="22">
        <v>13</v>
      </c>
      <c r="C23" s="33"/>
      <c r="D23" s="86"/>
      <c r="E23" s="87"/>
    </row>
    <row r="24" spans="1:5" ht="15" customHeight="1" x14ac:dyDescent="0.25">
      <c r="B24" s="22">
        <v>14</v>
      </c>
      <c r="C24" s="33"/>
      <c r="D24" s="86"/>
      <c r="E24" s="87"/>
    </row>
    <row r="25" spans="1:5" ht="15" customHeight="1" x14ac:dyDescent="0.25">
      <c r="B25" s="22">
        <v>15</v>
      </c>
      <c r="C25" s="33"/>
      <c r="D25" s="86"/>
      <c r="E25" s="87"/>
    </row>
    <row r="26" spans="1:5" ht="15" customHeight="1" x14ac:dyDescent="0.25">
      <c r="B26" s="22">
        <v>16</v>
      </c>
      <c r="C26" s="33"/>
      <c r="D26" s="86"/>
      <c r="E26" s="87"/>
    </row>
    <row r="27" spans="1:5" ht="15" customHeight="1" thickBot="1" x14ac:dyDescent="0.3">
      <c r="B27" s="34">
        <v>17</v>
      </c>
      <c r="C27" s="35"/>
      <c r="D27" s="88"/>
      <c r="E27" s="89"/>
    </row>
    <row r="28" spans="1:5" ht="20.25" customHeight="1" thickTop="1" x14ac:dyDescent="0.3">
      <c r="A28" s="11"/>
      <c r="B28" s="24"/>
      <c r="C28" s="36"/>
    </row>
    <row r="29" spans="1:5" ht="15" customHeight="1" x14ac:dyDescent="0.25">
      <c r="C29" s="37"/>
    </row>
    <row r="30" spans="1:5" ht="15" customHeight="1" x14ac:dyDescent="0.25">
      <c r="C30" s="37"/>
    </row>
    <row r="32" spans="1:5" ht="26.25" customHeight="1" x14ac:dyDescent="0.3">
      <c r="A32" s="11"/>
      <c r="B32" s="24"/>
      <c r="C32" s="37"/>
    </row>
    <row r="33" spans="3:3" x14ac:dyDescent="0.25">
      <c r="C33" s="26"/>
    </row>
    <row r="34" spans="3:3" x14ac:dyDescent="0.25">
      <c r="C34" s="26"/>
    </row>
    <row r="35" spans="3:3" x14ac:dyDescent="0.25">
      <c r="C35" s="26"/>
    </row>
    <row r="37" spans="3:3" ht="27.75" customHeight="1" x14ac:dyDescent="0.25">
      <c r="C37" s="37"/>
    </row>
    <row r="38" spans="3:3" x14ac:dyDescent="0.25">
      <c r="C38" s="37"/>
    </row>
    <row r="39" spans="3:3" x14ac:dyDescent="0.25">
      <c r="C39" s="37"/>
    </row>
  </sheetData>
  <mergeCells count="2">
    <mergeCell ref="B8:C8"/>
    <mergeCell ref="B7:E7"/>
  </mergeCells>
  <printOptions horizontalCentered="1"/>
  <pageMargins left="0.23622047244094491" right="0.23622047244094491" top="0.51181102362204722" bottom="0.39370078740157483" header="0.23622047244094491" footer="0.23622047244094491"/>
  <pageSetup paperSize="9" orientation="landscape" r:id="rId1"/>
  <headerFooter alignWithMargins="0">
    <oddFooter>&amp;CСтрана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"/>
  <sheetViews>
    <sheetView showGridLines="0" showZero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40.6640625" style="1" bestFit="1" customWidth="1"/>
    <col min="4" max="16" width="10.6640625" style="1" customWidth="1"/>
    <col min="17" max="16384" width="9.109375" style="1"/>
  </cols>
  <sheetData>
    <row r="1" spans="1:65" ht="12.75" customHeight="1" x14ac:dyDescent="0.3">
      <c r="A1" s="10" t="s">
        <v>14</v>
      </c>
      <c r="C1" s="10"/>
      <c r="D1" s="11"/>
      <c r="E1" s="11"/>
    </row>
    <row r="2" spans="1:65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65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65" ht="12.75" customHeight="1" x14ac:dyDescent="0.3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65" s="2" customFormat="1" ht="12.75" customHeight="1" x14ac:dyDescent="0.25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s="2" customFormat="1" ht="12.75" customHeight="1" x14ac:dyDescent="0.25">
      <c r="A6" s="15"/>
      <c r="B6" s="13"/>
      <c r="C6" s="16"/>
      <c r="D6" s="17"/>
      <c r="E6" s="12"/>
    </row>
    <row r="7" spans="1:65" s="2" customFormat="1" ht="12.75" customHeight="1" x14ac:dyDescent="0.25">
      <c r="A7" s="15"/>
      <c r="B7" s="133" t="str">
        <f>+("Табела ЕТ-8-1.2 КОЛИЧИНЕ ЕЛЕКТРИЧНЕ ЕНЕРГИЈЕ КУПЉЕНЕ НА ОРГАНИЗОВАНОМ УНУТАРДНЕВНОМ ТРЖИШТУ У "&amp;Poc.strana!C25&amp;". ГОДИНИ")</f>
        <v>Табела ЕТ-8-1.2 КОЛИЧИНЕ ЕЛЕКТРИЧНЕ ЕНЕРГИЈЕ КУПЉЕНЕ НА ОРГАНИЗОВАНОМ УНУТАРДНЕВНОМ ТРЖИШТУ У 2025.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65" ht="12.75" customHeight="1" x14ac:dyDescent="0.3">
      <c r="A8" s="11"/>
      <c r="B8" s="132"/>
      <c r="C8" s="132"/>
      <c r="D8" s="132"/>
      <c r="E8" s="134"/>
    </row>
    <row r="9" spans="1:65" ht="12.75" customHeight="1" thickBot="1" x14ac:dyDescent="0.35">
      <c r="A9" s="11"/>
      <c r="B9" s="24"/>
      <c r="C9" s="24"/>
      <c r="D9" s="24"/>
      <c r="E9" s="25"/>
      <c r="P9" s="64" t="s">
        <v>42</v>
      </c>
    </row>
    <row r="10" spans="1:65" ht="15" customHeight="1" thickTop="1" x14ac:dyDescent="0.25">
      <c r="B10" s="65"/>
      <c r="C10" s="66" t="s">
        <v>45</v>
      </c>
      <c r="D10" s="21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19" t="s">
        <v>27</v>
      </c>
    </row>
    <row r="11" spans="1:65" ht="15" customHeight="1" x14ac:dyDescent="0.25">
      <c r="B11" s="23"/>
      <c r="C11" s="67" t="s">
        <v>27</v>
      </c>
      <c r="D11" s="111">
        <f>SUM(D12:D28)</f>
        <v>0</v>
      </c>
      <c r="E11" s="111">
        <f>SUM(E12:E28)</f>
        <v>0</v>
      </c>
      <c r="F11" s="111">
        <f t="shared" ref="F11:N11" si="0">SUM(F12:F28)</f>
        <v>0</v>
      </c>
      <c r="G11" s="111">
        <f t="shared" si="0"/>
        <v>0</v>
      </c>
      <c r="H11" s="111">
        <f t="shared" si="0"/>
        <v>0</v>
      </c>
      <c r="I11" s="111">
        <f t="shared" si="0"/>
        <v>0</v>
      </c>
      <c r="J11" s="111">
        <f t="shared" si="0"/>
        <v>0</v>
      </c>
      <c r="K11" s="111">
        <f t="shared" si="0"/>
        <v>0</v>
      </c>
      <c r="L11" s="111">
        <f t="shared" si="0"/>
        <v>0</v>
      </c>
      <c r="M11" s="111">
        <f t="shared" si="0"/>
        <v>0</v>
      </c>
      <c r="N11" s="111">
        <f t="shared" si="0"/>
        <v>0</v>
      </c>
      <c r="O11" s="111">
        <f>SUM(O12:O28)</f>
        <v>0</v>
      </c>
      <c r="P11" s="112">
        <f>SUM(D11:O11)</f>
        <v>0</v>
      </c>
    </row>
    <row r="12" spans="1:65" ht="15" customHeight="1" x14ac:dyDescent="0.25">
      <c r="B12" s="22">
        <v>1</v>
      </c>
      <c r="C12" s="68" t="str">
        <f>+IF('Registrovani ucesnici'!C11=0," ",'Registrovani ucesnici'!C11)</f>
        <v xml:space="preserve"> 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7">
        <f t="shared" ref="P12:P27" si="1">SUM(D12:O12)</f>
        <v>0</v>
      </c>
    </row>
    <row r="13" spans="1:65" ht="15" customHeight="1" x14ac:dyDescent="0.25">
      <c r="B13" s="22">
        <v>2</v>
      </c>
      <c r="C13" s="68" t="str">
        <f>+IF('Registrovani ucesnici'!C12=0," ",'Registrovani ucesnici'!C12)</f>
        <v xml:space="preserve"> 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97">
        <f t="shared" si="1"/>
        <v>0</v>
      </c>
    </row>
    <row r="14" spans="1:65" ht="15" customHeight="1" x14ac:dyDescent="0.25">
      <c r="B14" s="22">
        <v>3</v>
      </c>
      <c r="C14" s="68" t="str">
        <f>+IF('Registrovani ucesnici'!C13=0," ",'Registrovani ucesnici'!C13)</f>
        <v xml:space="preserve"> 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7">
        <f t="shared" si="1"/>
        <v>0</v>
      </c>
    </row>
    <row r="15" spans="1:65" ht="15" customHeight="1" x14ac:dyDescent="0.25">
      <c r="B15" s="22">
        <v>4</v>
      </c>
      <c r="C15" s="68" t="str">
        <f>+IF('Registrovani ucesnici'!C14=0," ",'Registrovani ucesnici'!C14)</f>
        <v xml:space="preserve"> 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/>
      <c r="P15" s="97">
        <f t="shared" si="1"/>
        <v>0</v>
      </c>
    </row>
    <row r="16" spans="1:65" ht="15" customHeight="1" x14ac:dyDescent="0.25">
      <c r="B16" s="22">
        <v>5</v>
      </c>
      <c r="C16" s="68" t="str">
        <f>+IF('Registrovani ucesnici'!C15=0," ",'Registrovani ucesnici'!C15)</f>
        <v xml:space="preserve"> 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  <c r="P16" s="97">
        <f t="shared" si="1"/>
        <v>0</v>
      </c>
    </row>
    <row r="17" spans="1:16" ht="15" customHeight="1" x14ac:dyDescent="0.25">
      <c r="B17" s="22">
        <v>6</v>
      </c>
      <c r="C17" s="68" t="str">
        <f>+IF('Registrovani ucesnici'!C16=0," ",'Registrovani ucesnici'!C16)</f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/>
      <c r="P17" s="97">
        <f t="shared" si="1"/>
        <v>0</v>
      </c>
    </row>
    <row r="18" spans="1:16" ht="15" customHeight="1" x14ac:dyDescent="0.25">
      <c r="B18" s="22">
        <v>7</v>
      </c>
      <c r="C18" s="68" t="str">
        <f>+IF('Registrovani ucesnici'!C17=0," ",'Registrovani ucesnici'!C17)</f>
        <v xml:space="preserve"> 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/>
      <c r="P18" s="97">
        <f t="shared" si="1"/>
        <v>0</v>
      </c>
    </row>
    <row r="19" spans="1:16" ht="15" customHeight="1" x14ac:dyDescent="0.25">
      <c r="B19" s="22">
        <v>8</v>
      </c>
      <c r="C19" s="68" t="str">
        <f>+IF('Registrovani ucesnici'!C18=0," ",'Registrovani ucesnici'!C18)</f>
        <v xml:space="preserve"> 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  <c r="P19" s="97">
        <f t="shared" si="1"/>
        <v>0</v>
      </c>
    </row>
    <row r="20" spans="1:16" ht="15" customHeight="1" x14ac:dyDescent="0.25">
      <c r="B20" s="22">
        <v>9</v>
      </c>
      <c r="C20" s="68" t="str">
        <f>+IF('Registrovani ucesnici'!C19=0," ",'Registrovani ucesnici'!C19)</f>
        <v xml:space="preserve"> 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/>
      <c r="P20" s="97">
        <f t="shared" si="1"/>
        <v>0</v>
      </c>
    </row>
    <row r="21" spans="1:16" ht="15" customHeight="1" x14ac:dyDescent="0.25">
      <c r="B21" s="22">
        <v>10</v>
      </c>
      <c r="C21" s="68" t="str">
        <f>+IF('Registrovani ucesnici'!C20=0," ",'Registrovani ucesnici'!C20)</f>
        <v xml:space="preserve"> 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/>
      <c r="P21" s="97">
        <f t="shared" si="1"/>
        <v>0</v>
      </c>
    </row>
    <row r="22" spans="1:16" ht="15" customHeight="1" x14ac:dyDescent="0.25">
      <c r="B22" s="22">
        <v>11</v>
      </c>
      <c r="C22" s="68" t="str">
        <f>+IF('Registrovani ucesnici'!C21=0," ",'Registrovani ucesnici'!C21)</f>
        <v xml:space="preserve"> 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/>
      <c r="P22" s="97">
        <f t="shared" si="1"/>
        <v>0</v>
      </c>
    </row>
    <row r="23" spans="1:16" ht="15" customHeight="1" x14ac:dyDescent="0.25">
      <c r="B23" s="22">
        <v>12</v>
      </c>
      <c r="C23" s="68" t="str">
        <f>+IF('Registrovani ucesnici'!C22=0," ",'Registrovani ucesnici'!C22)</f>
        <v xml:space="preserve"> 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  <c r="P23" s="97">
        <f t="shared" si="1"/>
        <v>0</v>
      </c>
    </row>
    <row r="24" spans="1:16" ht="15" customHeight="1" x14ac:dyDescent="0.25">
      <c r="B24" s="22">
        <v>13</v>
      </c>
      <c r="C24" s="68" t="str">
        <f>+IF('Registrovani ucesnici'!C23=0," ",'Registrovani ucesnici'!C23)</f>
        <v xml:space="preserve"> 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/>
      <c r="P24" s="97">
        <f t="shared" si="1"/>
        <v>0</v>
      </c>
    </row>
    <row r="25" spans="1:16" ht="15" customHeight="1" x14ac:dyDescent="0.25">
      <c r="B25" s="22">
        <v>14</v>
      </c>
      <c r="C25" s="68" t="str">
        <f>+IF('Registrovani ucesnici'!C24=0," ",'Registrovani ucesnici'!C24)</f>
        <v xml:space="preserve"> 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2"/>
      <c r="P25" s="97">
        <f t="shared" si="1"/>
        <v>0</v>
      </c>
    </row>
    <row r="26" spans="1:16" ht="15" customHeight="1" x14ac:dyDescent="0.25">
      <c r="B26" s="22">
        <v>15</v>
      </c>
      <c r="C26" s="68" t="str">
        <f>+IF('Registrovani ucesnici'!C25=0," ",'Registrovani ucesnici'!C25)</f>
        <v xml:space="preserve"> 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97">
        <f t="shared" si="1"/>
        <v>0</v>
      </c>
    </row>
    <row r="27" spans="1:16" ht="15" customHeight="1" x14ac:dyDescent="0.25">
      <c r="B27" s="22">
        <v>16</v>
      </c>
      <c r="C27" s="68" t="str">
        <f>+IF('Registrovani ucesnici'!C26=0," ",'Registrovani ucesnici'!C26)</f>
        <v xml:space="preserve"> </v>
      </c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0"/>
      <c r="P27" s="97">
        <f t="shared" si="1"/>
        <v>0</v>
      </c>
    </row>
    <row r="28" spans="1:16" ht="15" customHeight="1" thickBot="1" x14ac:dyDescent="0.3">
      <c r="B28" s="34">
        <v>17</v>
      </c>
      <c r="C28" s="69" t="str">
        <f>+IF('Registrovani ucesnici'!C27=0," ",'Registrovani ucesnici'!C27)</f>
        <v xml:space="preserve"> </v>
      </c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9">
        <f>SUM(D28:O28)</f>
        <v>0</v>
      </c>
    </row>
    <row r="29" spans="1:16" ht="15" customHeight="1" thickTop="1" x14ac:dyDescent="0.3">
      <c r="A29" s="11"/>
      <c r="B29" s="24"/>
      <c r="C29" s="36"/>
      <c r="D29" s="24"/>
      <c r="E29" s="25"/>
    </row>
  </sheetData>
  <mergeCells count="2">
    <mergeCell ref="B8:E8"/>
    <mergeCell ref="B7:P7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75" orientation="landscape" r:id="rId1"/>
  <headerFooter alignWithMargins="0">
    <oddFooter>&amp;CСтрана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"/>
  <sheetViews>
    <sheetView showGridLines="0" showZeros="0" zoomScaleNormal="100" workbookViewId="0">
      <selection activeCell="B1" sqref="B1"/>
    </sheetView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40.6640625" style="1" bestFit="1" customWidth="1"/>
    <col min="4" max="16" width="10.6640625" style="1" customWidth="1"/>
    <col min="17" max="16384" width="9.109375" style="1"/>
  </cols>
  <sheetData>
    <row r="1" spans="1:65" ht="12.75" customHeight="1" x14ac:dyDescent="0.3">
      <c r="A1" s="10" t="s">
        <v>14</v>
      </c>
      <c r="C1" s="10"/>
      <c r="D1" s="11"/>
      <c r="E1" s="11"/>
    </row>
    <row r="2" spans="1:65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65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65" ht="12.75" customHeight="1" x14ac:dyDescent="0.3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65" s="2" customFormat="1" ht="12.75" customHeight="1" x14ac:dyDescent="0.25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s="2" customFormat="1" ht="12.75" customHeight="1" x14ac:dyDescent="0.25">
      <c r="A6" s="15"/>
      <c r="B6" s="13"/>
      <c r="C6" s="16"/>
      <c r="D6" s="17"/>
      <c r="E6" s="12"/>
    </row>
    <row r="7" spans="1:65" s="2" customFormat="1" ht="12.75" customHeight="1" x14ac:dyDescent="0.25">
      <c r="A7" s="15"/>
      <c r="B7" s="133" t="str">
        <f>+"Табела ЕТ-8-1.3 КОЛИЧИНЕ ЕЛЕКТРИЧНЕ ЕНЕРГИЈЕ ПРОДАТЕ НА ОРГАНИЗОВАНОМ УНУТАРДНЕВНОМ ТРЖИШТУ У "&amp;Poc.strana!C25&amp;". ГОДИНИ"</f>
        <v>Табела ЕТ-8-1.3 КОЛИЧИНЕ ЕЛЕКТРИЧНЕ ЕНЕРГИЈЕ ПРОДАТЕ НА ОРГАНИЗОВАНОМ УНУТАРДНЕВНОМ ТРЖИШТУ У 2025.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65" ht="12.75" customHeight="1" x14ac:dyDescent="0.3">
      <c r="A8" s="11"/>
      <c r="B8" s="132"/>
      <c r="C8" s="132"/>
      <c r="D8" s="132"/>
      <c r="E8" s="134"/>
    </row>
    <row r="9" spans="1:65" ht="12.75" customHeight="1" thickBot="1" x14ac:dyDescent="0.35">
      <c r="A9" s="11"/>
      <c r="B9" s="24"/>
      <c r="C9" s="24"/>
      <c r="D9" s="24"/>
      <c r="E9" s="25"/>
      <c r="P9" s="64" t="s">
        <v>42</v>
      </c>
    </row>
    <row r="10" spans="1:65" ht="15" customHeight="1" thickTop="1" x14ac:dyDescent="0.25">
      <c r="B10" s="65"/>
      <c r="C10" s="66" t="s">
        <v>45</v>
      </c>
      <c r="D10" s="21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19" t="s">
        <v>27</v>
      </c>
    </row>
    <row r="11" spans="1:65" ht="15" customHeight="1" x14ac:dyDescent="0.25">
      <c r="B11" s="23"/>
      <c r="C11" s="67" t="s">
        <v>27</v>
      </c>
      <c r="D11" s="111">
        <f>SUM(D12:D28)</f>
        <v>0</v>
      </c>
      <c r="E11" s="111">
        <f>SUM(E12:E28)</f>
        <v>0</v>
      </c>
      <c r="F11" s="111">
        <f t="shared" ref="F11:N11" si="0">SUM(F12:F28)</f>
        <v>0</v>
      </c>
      <c r="G11" s="111">
        <f t="shared" si="0"/>
        <v>0</v>
      </c>
      <c r="H11" s="111">
        <f t="shared" si="0"/>
        <v>0</v>
      </c>
      <c r="I11" s="111">
        <f t="shared" si="0"/>
        <v>0</v>
      </c>
      <c r="J11" s="111">
        <f t="shared" si="0"/>
        <v>0</v>
      </c>
      <c r="K11" s="111">
        <f t="shared" si="0"/>
        <v>0</v>
      </c>
      <c r="L11" s="111">
        <f t="shared" si="0"/>
        <v>0</v>
      </c>
      <c r="M11" s="111">
        <f t="shared" si="0"/>
        <v>0</v>
      </c>
      <c r="N11" s="111">
        <f t="shared" si="0"/>
        <v>0</v>
      </c>
      <c r="O11" s="111">
        <f>SUM(O12:O28)</f>
        <v>0</v>
      </c>
      <c r="P11" s="112">
        <f t="shared" ref="P11:P28" si="1">SUM(D11:O11)</f>
        <v>0</v>
      </c>
    </row>
    <row r="12" spans="1:65" ht="15" customHeight="1" x14ac:dyDescent="0.25">
      <c r="B12" s="22">
        <v>1</v>
      </c>
      <c r="C12" s="68" t="str">
        <f>+IF('Registrovani ucesnici'!C11=0," ",'Registrovani ucesnici'!C11)</f>
        <v xml:space="preserve"> 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7">
        <f t="shared" si="1"/>
        <v>0</v>
      </c>
    </row>
    <row r="13" spans="1:65" ht="15" customHeight="1" x14ac:dyDescent="0.25">
      <c r="B13" s="22">
        <v>2</v>
      </c>
      <c r="C13" s="68" t="str">
        <f>+IF('Registrovani ucesnici'!C12=0," ",'Registrovani ucesnici'!C12)</f>
        <v xml:space="preserve"> 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97">
        <f t="shared" si="1"/>
        <v>0</v>
      </c>
    </row>
    <row r="14" spans="1:65" ht="15" customHeight="1" x14ac:dyDescent="0.25">
      <c r="B14" s="22">
        <v>3</v>
      </c>
      <c r="C14" s="68" t="str">
        <f>+IF('Registrovani ucesnici'!C13=0," ",'Registrovani ucesnici'!C13)</f>
        <v xml:space="preserve"> 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7">
        <f t="shared" si="1"/>
        <v>0</v>
      </c>
    </row>
    <row r="15" spans="1:65" ht="15" customHeight="1" x14ac:dyDescent="0.25">
      <c r="B15" s="22">
        <v>4</v>
      </c>
      <c r="C15" s="68" t="str">
        <f>+IF('Registrovani ucesnici'!C14=0," ",'Registrovani ucesnici'!C14)</f>
        <v xml:space="preserve"> 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/>
      <c r="P15" s="97">
        <f t="shared" si="1"/>
        <v>0</v>
      </c>
    </row>
    <row r="16" spans="1:65" ht="15" customHeight="1" x14ac:dyDescent="0.25">
      <c r="B16" s="22">
        <v>5</v>
      </c>
      <c r="C16" s="68" t="str">
        <f>+IF('Registrovani ucesnici'!C15=0," ",'Registrovani ucesnici'!C15)</f>
        <v xml:space="preserve"> 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  <c r="P16" s="97">
        <f t="shared" si="1"/>
        <v>0</v>
      </c>
    </row>
    <row r="17" spans="1:16" ht="15" customHeight="1" x14ac:dyDescent="0.25">
      <c r="B17" s="22">
        <v>6</v>
      </c>
      <c r="C17" s="68" t="str">
        <f>+IF('Registrovani ucesnici'!C16=0," ",'Registrovani ucesnici'!C16)</f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/>
      <c r="P17" s="97">
        <f t="shared" si="1"/>
        <v>0</v>
      </c>
    </row>
    <row r="18" spans="1:16" ht="15" customHeight="1" x14ac:dyDescent="0.25">
      <c r="B18" s="22">
        <v>7</v>
      </c>
      <c r="C18" s="68" t="str">
        <f>+IF('Registrovani ucesnici'!C17=0," ",'Registrovani ucesnici'!C17)</f>
        <v xml:space="preserve"> 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/>
      <c r="P18" s="97">
        <f t="shared" si="1"/>
        <v>0</v>
      </c>
    </row>
    <row r="19" spans="1:16" ht="15" customHeight="1" x14ac:dyDescent="0.25">
      <c r="B19" s="22">
        <v>8</v>
      </c>
      <c r="C19" s="68" t="str">
        <f>+IF('Registrovani ucesnici'!C18=0," ",'Registrovani ucesnici'!C18)</f>
        <v xml:space="preserve"> 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  <c r="P19" s="97">
        <f t="shared" si="1"/>
        <v>0</v>
      </c>
    </row>
    <row r="20" spans="1:16" ht="15" customHeight="1" x14ac:dyDescent="0.25">
      <c r="B20" s="22">
        <v>9</v>
      </c>
      <c r="C20" s="68" t="str">
        <f>+IF('Registrovani ucesnici'!C19=0," ",'Registrovani ucesnici'!C19)</f>
        <v xml:space="preserve"> 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/>
      <c r="P20" s="97">
        <f t="shared" si="1"/>
        <v>0</v>
      </c>
    </row>
    <row r="21" spans="1:16" ht="15" customHeight="1" x14ac:dyDescent="0.25">
      <c r="B21" s="22">
        <v>10</v>
      </c>
      <c r="C21" s="68" t="str">
        <f>+IF('Registrovani ucesnici'!C20=0," ",'Registrovani ucesnici'!C20)</f>
        <v xml:space="preserve"> 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/>
      <c r="P21" s="97">
        <f t="shared" si="1"/>
        <v>0</v>
      </c>
    </row>
    <row r="22" spans="1:16" ht="15" customHeight="1" x14ac:dyDescent="0.25">
      <c r="B22" s="22">
        <v>11</v>
      </c>
      <c r="C22" s="68" t="str">
        <f>+IF('Registrovani ucesnici'!C21=0," ",'Registrovani ucesnici'!C21)</f>
        <v xml:space="preserve"> 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/>
      <c r="P22" s="97">
        <f t="shared" si="1"/>
        <v>0</v>
      </c>
    </row>
    <row r="23" spans="1:16" ht="15" customHeight="1" x14ac:dyDescent="0.25">
      <c r="B23" s="22">
        <v>12</v>
      </c>
      <c r="C23" s="68" t="str">
        <f>+IF('Registrovani ucesnici'!C22=0," ",'Registrovani ucesnici'!C22)</f>
        <v xml:space="preserve"> 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  <c r="P23" s="97">
        <f t="shared" si="1"/>
        <v>0</v>
      </c>
    </row>
    <row r="24" spans="1:16" ht="15" customHeight="1" x14ac:dyDescent="0.25">
      <c r="B24" s="22">
        <v>13</v>
      </c>
      <c r="C24" s="68" t="str">
        <f>+IF('Registrovani ucesnici'!C23=0," ",'Registrovani ucesnici'!C23)</f>
        <v xml:space="preserve"> 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/>
      <c r="P24" s="97">
        <f t="shared" si="1"/>
        <v>0</v>
      </c>
    </row>
    <row r="25" spans="1:16" ht="15" customHeight="1" x14ac:dyDescent="0.25">
      <c r="B25" s="22">
        <v>14</v>
      </c>
      <c r="C25" s="68" t="str">
        <f>+IF('Registrovani ucesnici'!C24=0," ",'Registrovani ucesnici'!C24)</f>
        <v xml:space="preserve"> 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2"/>
      <c r="P25" s="97">
        <f t="shared" si="1"/>
        <v>0</v>
      </c>
    </row>
    <row r="26" spans="1:16" ht="15" customHeight="1" x14ac:dyDescent="0.25">
      <c r="B26" s="22">
        <v>15</v>
      </c>
      <c r="C26" s="68" t="str">
        <f>+IF('Registrovani ucesnici'!C25=0," ",'Registrovani ucesnici'!C25)</f>
        <v xml:space="preserve"> 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97">
        <f t="shared" si="1"/>
        <v>0</v>
      </c>
    </row>
    <row r="27" spans="1:16" ht="15" customHeight="1" x14ac:dyDescent="0.25">
      <c r="B27" s="22">
        <v>16</v>
      </c>
      <c r="C27" s="68" t="str">
        <f>+IF('Registrovani ucesnici'!C26=0," ",'Registrovani ucesnici'!C26)</f>
        <v xml:space="preserve"> </v>
      </c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0"/>
      <c r="P27" s="97">
        <f t="shared" si="1"/>
        <v>0</v>
      </c>
    </row>
    <row r="28" spans="1:16" ht="15" customHeight="1" thickBot="1" x14ac:dyDescent="0.3">
      <c r="B28" s="34">
        <v>17</v>
      </c>
      <c r="C28" s="69" t="str">
        <f>+IF('Registrovani ucesnici'!C27=0," ",'Registrovani ucesnici'!C27)</f>
        <v xml:space="preserve"> </v>
      </c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9">
        <f t="shared" si="1"/>
        <v>0</v>
      </c>
    </row>
    <row r="29" spans="1:16" ht="15" customHeight="1" thickTop="1" x14ac:dyDescent="0.3">
      <c r="A29" s="11"/>
      <c r="B29" s="24"/>
      <c r="C29" s="36"/>
      <c r="D29" s="24"/>
      <c r="E29" s="25"/>
    </row>
  </sheetData>
  <mergeCells count="2">
    <mergeCell ref="B8:E8"/>
    <mergeCell ref="B7:P7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75" orientation="landscape" r:id="rId1"/>
  <headerFooter alignWithMargins="0">
    <oddFooter>&amp;CСтрана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showGridLines="0" showZero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42.33203125" style="1" customWidth="1"/>
    <col min="4" max="7" width="10.6640625" style="1" customWidth="1"/>
    <col min="8" max="16384" width="9.109375" style="1"/>
  </cols>
  <sheetData>
    <row r="1" spans="1:56" ht="12.75" customHeight="1" x14ac:dyDescent="0.3">
      <c r="A1" s="10" t="s">
        <v>14</v>
      </c>
      <c r="C1" s="10"/>
      <c r="D1" s="11"/>
      <c r="E1" s="11"/>
    </row>
    <row r="2" spans="1:56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56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56" ht="12.75" customHeight="1" x14ac:dyDescent="0.3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56" s="2" customFormat="1" ht="12.75" customHeight="1" x14ac:dyDescent="0.25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2" customFormat="1" ht="12.75" customHeight="1" x14ac:dyDescent="0.25">
      <c r="A6" s="15"/>
      <c r="B6" s="13"/>
      <c r="C6" s="16"/>
      <c r="D6" s="17"/>
      <c r="E6" s="12"/>
    </row>
    <row r="7" spans="1:56" s="2" customFormat="1" ht="12.75" customHeight="1" x14ac:dyDescent="0.25">
      <c r="A7" s="15"/>
      <c r="B7" s="133" t="str">
        <f>CONCATENATE("Табела ", (Sadrzaj_Dinamika!C16), " ", (Sadrzaj_Dinamika!D16))</f>
        <v>Табела ЕТ-8-1.4 СТАТИСТИЧКИ ПОДАЦИ О ТРГОВИНИ НА ОРГАНИЗОВАНОМ УНУТАРДНЕВНОМ ТРЖИШТУ У 2025.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56" ht="12.75" customHeight="1" x14ac:dyDescent="0.3">
      <c r="A8" s="11"/>
      <c r="B8" s="132"/>
      <c r="C8" s="132"/>
      <c r="D8" s="132"/>
      <c r="E8" s="134"/>
    </row>
    <row r="9" spans="1:56" ht="12.75" customHeight="1" thickBot="1" x14ac:dyDescent="0.35">
      <c r="A9" s="11"/>
      <c r="B9" s="24"/>
      <c r="C9" s="24"/>
      <c r="D9" s="24"/>
      <c r="E9" s="25"/>
      <c r="P9" s="64"/>
    </row>
    <row r="10" spans="1:56" ht="12.75" customHeight="1" thickTop="1" x14ac:dyDescent="0.3">
      <c r="A10" s="11"/>
      <c r="B10" s="65"/>
      <c r="C10" s="66" t="s">
        <v>40</v>
      </c>
      <c r="D10" s="66" t="s">
        <v>54</v>
      </c>
      <c r="E10" s="21" t="s">
        <v>15</v>
      </c>
      <c r="F10" s="20" t="s">
        <v>16</v>
      </c>
      <c r="G10" s="20" t="s">
        <v>17</v>
      </c>
      <c r="H10" s="20" t="s">
        <v>18</v>
      </c>
      <c r="I10" s="20" t="s">
        <v>19</v>
      </c>
      <c r="J10" s="20" t="s">
        <v>20</v>
      </c>
      <c r="K10" s="20" t="s">
        <v>21</v>
      </c>
      <c r="L10" s="20" t="s">
        <v>22</v>
      </c>
      <c r="M10" s="20" t="s">
        <v>23</v>
      </c>
      <c r="N10" s="20" t="s">
        <v>24</v>
      </c>
      <c r="O10" s="20" t="s">
        <v>25</v>
      </c>
      <c r="P10" s="20" t="s">
        <v>26</v>
      </c>
      <c r="Q10" s="19">
        <f>+Poc.strana!C25</f>
        <v>2025</v>
      </c>
    </row>
    <row r="11" spans="1:56" ht="12.75" customHeight="1" x14ac:dyDescent="0.3">
      <c r="A11" s="11"/>
      <c r="B11" s="23">
        <v>1</v>
      </c>
      <c r="C11" s="103" t="s">
        <v>55</v>
      </c>
      <c r="D11" s="116" t="s">
        <v>42</v>
      </c>
      <c r="E11" s="104">
        <f>+Prodaja!D11</f>
        <v>0</v>
      </c>
      <c r="F11" s="105">
        <f>+Prodaja!E11</f>
        <v>0</v>
      </c>
      <c r="G11" s="105">
        <f>+Prodaja!F11</f>
        <v>0</v>
      </c>
      <c r="H11" s="105">
        <f>+Prodaja!G11</f>
        <v>0</v>
      </c>
      <c r="I11" s="105">
        <f>+Prodaja!H11</f>
        <v>0</v>
      </c>
      <c r="J11" s="105">
        <f>+Prodaja!I11</f>
        <v>0</v>
      </c>
      <c r="K11" s="105">
        <f>+Prodaja!J11</f>
        <v>0</v>
      </c>
      <c r="L11" s="105">
        <f>+Prodaja!K11</f>
        <v>0</v>
      </c>
      <c r="M11" s="105">
        <f>+Prodaja!L11</f>
        <v>0</v>
      </c>
      <c r="N11" s="105">
        <f>+Prodaja!M11</f>
        <v>0</v>
      </c>
      <c r="O11" s="105">
        <f>+Prodaja!N11</f>
        <v>0</v>
      </c>
      <c r="P11" s="105">
        <f>+Prodaja!O11</f>
        <v>0</v>
      </c>
      <c r="Q11" s="106">
        <f>SUM(E11:P11)</f>
        <v>0</v>
      </c>
    </row>
    <row r="12" spans="1:56" ht="12.75" customHeight="1" x14ac:dyDescent="0.3">
      <c r="A12" s="11"/>
      <c r="B12" s="22">
        <v>2</v>
      </c>
      <c r="C12" s="68" t="s">
        <v>58</v>
      </c>
      <c r="D12" s="117" t="s">
        <v>42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96"/>
    </row>
    <row r="13" spans="1:56" ht="12.75" customHeight="1" x14ac:dyDescent="0.3">
      <c r="A13" s="11"/>
      <c r="B13" s="22">
        <v>3</v>
      </c>
      <c r="C13" s="68" t="s">
        <v>59</v>
      </c>
      <c r="D13" s="117" t="s">
        <v>42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97">
        <f>MIN(E13:P13)</f>
        <v>0</v>
      </c>
    </row>
    <row r="14" spans="1:56" ht="12.75" customHeight="1" x14ac:dyDescent="0.3">
      <c r="A14" s="11"/>
      <c r="B14" s="22">
        <v>4</v>
      </c>
      <c r="C14" s="68" t="s">
        <v>60</v>
      </c>
      <c r="D14" s="117" t="s">
        <v>42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97">
        <f>MAX(E14:P14)</f>
        <v>0</v>
      </c>
    </row>
    <row r="15" spans="1:56" ht="12.75" customHeight="1" x14ac:dyDescent="0.3">
      <c r="A15" s="11"/>
      <c r="B15" s="22">
        <v>5</v>
      </c>
      <c r="C15" s="62" t="s">
        <v>61</v>
      </c>
      <c r="D15" s="118" t="s">
        <v>42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97">
        <f>MIN(E15:P15)</f>
        <v>0</v>
      </c>
    </row>
    <row r="16" spans="1:56" ht="12.75" customHeight="1" x14ac:dyDescent="0.3">
      <c r="A16" s="11"/>
      <c r="B16" s="22">
        <v>6</v>
      </c>
      <c r="C16" s="62" t="s">
        <v>62</v>
      </c>
      <c r="D16" s="118" t="s">
        <v>42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Q16" s="97">
        <f>MAX(E16:P16)</f>
        <v>0</v>
      </c>
    </row>
    <row r="17" spans="1:17" ht="12.75" customHeight="1" x14ac:dyDescent="0.3">
      <c r="A17" s="11"/>
      <c r="B17" s="22">
        <v>7</v>
      </c>
      <c r="C17" s="68" t="s">
        <v>67</v>
      </c>
      <c r="D17" s="117" t="s">
        <v>56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1"/>
      <c r="Q17" s="78"/>
    </row>
    <row r="18" spans="1:17" ht="12.75" customHeight="1" x14ac:dyDescent="0.3">
      <c r="A18" s="11"/>
      <c r="B18" s="22">
        <v>8</v>
      </c>
      <c r="C18" s="62" t="s">
        <v>68</v>
      </c>
      <c r="D18" s="117" t="s">
        <v>56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78"/>
    </row>
    <row r="19" spans="1:17" ht="12.75" customHeight="1" x14ac:dyDescent="0.3">
      <c r="A19" s="11"/>
      <c r="B19" s="22">
        <v>7</v>
      </c>
      <c r="C19" s="68" t="s">
        <v>69</v>
      </c>
      <c r="D19" s="117" t="s">
        <v>56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98">
        <f>MIN(E19:P19)</f>
        <v>0</v>
      </c>
    </row>
    <row r="20" spans="1:17" ht="12.75" customHeight="1" x14ac:dyDescent="0.3">
      <c r="A20" s="11"/>
      <c r="B20" s="22">
        <v>8</v>
      </c>
      <c r="C20" s="68" t="s">
        <v>70</v>
      </c>
      <c r="D20" s="117" t="s">
        <v>56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98">
        <f>MAX(E20:P20)</f>
        <v>0</v>
      </c>
    </row>
    <row r="21" spans="1:17" ht="12.75" customHeight="1" x14ac:dyDescent="0.3">
      <c r="A21" s="11"/>
      <c r="B21" s="22">
        <v>9</v>
      </c>
      <c r="C21" s="68" t="s">
        <v>63</v>
      </c>
      <c r="D21" s="117" t="s">
        <v>56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98">
        <f>MIN(E21:P21)</f>
        <v>0</v>
      </c>
    </row>
    <row r="22" spans="1:17" ht="12.75" customHeight="1" x14ac:dyDescent="0.3">
      <c r="A22" s="11"/>
      <c r="B22" s="22">
        <v>10</v>
      </c>
      <c r="C22" s="68" t="s">
        <v>64</v>
      </c>
      <c r="D22" s="117" t="s">
        <v>56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98">
        <f>MAX(E22:P22)</f>
        <v>0</v>
      </c>
    </row>
    <row r="23" spans="1:17" ht="12.75" customHeight="1" x14ac:dyDescent="0.3">
      <c r="A23" s="11"/>
      <c r="B23" s="22">
        <v>11</v>
      </c>
      <c r="C23" s="68" t="s">
        <v>65</v>
      </c>
      <c r="D23" s="117" t="s">
        <v>56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/>
      <c r="Q23" s="78"/>
    </row>
    <row r="24" spans="1:17" ht="12.75" customHeight="1" thickBot="1" x14ac:dyDescent="0.35">
      <c r="A24" s="11"/>
      <c r="B24" s="34">
        <v>12</v>
      </c>
      <c r="C24" s="69" t="s">
        <v>66</v>
      </c>
      <c r="D24" s="115" t="s">
        <v>57</v>
      </c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7"/>
      <c r="Q24" s="99">
        <f>SUM(E24:P24)</f>
        <v>0</v>
      </c>
    </row>
    <row r="25" spans="1:17" ht="12.75" customHeight="1" thickTop="1" x14ac:dyDescent="0.3">
      <c r="A25" s="11"/>
      <c r="B25" s="100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  <row r="26" spans="1:17" ht="12.75" customHeight="1" thickBot="1" x14ac:dyDescent="0.35">
      <c r="A26" s="11"/>
      <c r="B26" s="24"/>
      <c r="C26" s="24"/>
      <c r="D26" s="24"/>
      <c r="E26" s="25"/>
    </row>
    <row r="27" spans="1:17" ht="36.9" customHeight="1" thickTop="1" x14ac:dyDescent="0.25">
      <c r="B27" s="65"/>
      <c r="C27" s="66" t="s">
        <v>40</v>
      </c>
      <c r="D27" s="21" t="s">
        <v>36</v>
      </c>
      <c r="E27" s="20" t="s">
        <v>37</v>
      </c>
      <c r="F27" s="95" t="s">
        <v>38</v>
      </c>
      <c r="G27" s="59" t="s">
        <v>39</v>
      </c>
    </row>
    <row r="28" spans="1:17" ht="15" customHeight="1" x14ac:dyDescent="0.25">
      <c r="B28" s="22">
        <v>1</v>
      </c>
      <c r="C28" s="62" t="s">
        <v>48</v>
      </c>
      <c r="D28" s="86"/>
      <c r="E28" s="109"/>
      <c r="F28" s="70">
        <f>+Q13</f>
        <v>0</v>
      </c>
      <c r="G28" s="78">
        <f>+Q19</f>
        <v>0</v>
      </c>
    </row>
    <row r="29" spans="1:17" ht="15" customHeight="1" x14ac:dyDescent="0.25">
      <c r="B29" s="22">
        <v>2</v>
      </c>
      <c r="C29" s="62" t="s">
        <v>49</v>
      </c>
      <c r="D29" s="86"/>
      <c r="E29" s="110"/>
      <c r="F29" s="70">
        <f>+Q14</f>
        <v>0</v>
      </c>
      <c r="G29" s="78">
        <f>+Q20</f>
        <v>0</v>
      </c>
    </row>
    <row r="30" spans="1:17" ht="15" customHeight="1" x14ac:dyDescent="0.25">
      <c r="B30" s="22">
        <v>3</v>
      </c>
      <c r="C30" s="62" t="s">
        <v>52</v>
      </c>
      <c r="D30" s="86"/>
      <c r="E30" s="93"/>
      <c r="F30" s="70">
        <f>+Q15</f>
        <v>0</v>
      </c>
      <c r="G30" s="113">
        <f>+Q21</f>
        <v>0</v>
      </c>
    </row>
    <row r="31" spans="1:17" ht="15" customHeight="1" thickBot="1" x14ac:dyDescent="0.3">
      <c r="B31" s="34">
        <v>4</v>
      </c>
      <c r="C31" s="63" t="s">
        <v>53</v>
      </c>
      <c r="D31" s="92"/>
      <c r="E31" s="94"/>
      <c r="F31" s="77">
        <f>+Q16</f>
        <v>0</v>
      </c>
      <c r="G31" s="114">
        <f>+Q22</f>
        <v>0</v>
      </c>
    </row>
    <row r="32" spans="1:17" ht="20.25" customHeight="1" thickTop="1" x14ac:dyDescent="0.3">
      <c r="A32" s="11"/>
      <c r="B32" s="24"/>
      <c r="C32" s="36"/>
      <c r="D32" s="24"/>
      <c r="E32" s="25"/>
    </row>
    <row r="33" spans="1:7" ht="15" customHeight="1" x14ac:dyDescent="0.25">
      <c r="C33" s="135"/>
      <c r="D33" s="136"/>
      <c r="E33" s="136"/>
      <c r="F33" s="136"/>
      <c r="G33" s="136"/>
    </row>
    <row r="34" spans="1:7" ht="15" customHeight="1" x14ac:dyDescent="0.25">
      <c r="C34" s="135"/>
      <c r="D34" s="136"/>
      <c r="E34" s="136"/>
      <c r="F34" s="136"/>
      <c r="G34" s="136"/>
    </row>
    <row r="35" spans="1:7" x14ac:dyDescent="0.25">
      <c r="C35"/>
      <c r="D35"/>
      <c r="E35"/>
      <c r="F35"/>
      <c r="G35"/>
    </row>
    <row r="36" spans="1:7" ht="26.25" customHeight="1" x14ac:dyDescent="0.3">
      <c r="A36" s="11"/>
      <c r="B36" s="24"/>
      <c r="C36"/>
      <c r="D36"/>
      <c r="E36"/>
      <c r="F36"/>
      <c r="G36"/>
    </row>
    <row r="37" spans="1:7" x14ac:dyDescent="0.25">
      <c r="C37" s="26"/>
      <c r="D37" s="24"/>
      <c r="E37" s="25"/>
    </row>
    <row r="38" spans="1:7" x14ac:dyDescent="0.25">
      <c r="C38" s="26"/>
      <c r="D38" s="24"/>
      <c r="E38" s="25"/>
    </row>
    <row r="39" spans="1:7" x14ac:dyDescent="0.25">
      <c r="C39" s="26"/>
      <c r="D39" s="24"/>
      <c r="E39" s="25"/>
    </row>
    <row r="40" spans="1:7" x14ac:dyDescent="0.25">
      <c r="D40" s="24"/>
      <c r="E40" s="25"/>
    </row>
    <row r="41" spans="1:7" ht="27.75" customHeight="1" x14ac:dyDescent="0.25">
      <c r="C41" s="135"/>
      <c r="D41" s="136"/>
      <c r="E41" s="136"/>
      <c r="F41" s="136"/>
      <c r="G41" s="136"/>
    </row>
    <row r="42" spans="1:7" x14ac:dyDescent="0.25">
      <c r="C42" s="135"/>
      <c r="D42" s="136"/>
      <c r="E42" s="136"/>
      <c r="F42" s="136"/>
      <c r="G42" s="136"/>
    </row>
    <row r="43" spans="1:7" x14ac:dyDescent="0.25">
      <c r="C43" s="135"/>
      <c r="D43" s="136"/>
      <c r="E43" s="136"/>
      <c r="F43" s="136"/>
      <c r="G43" s="136"/>
    </row>
  </sheetData>
  <mergeCells count="7">
    <mergeCell ref="B7:P7"/>
    <mergeCell ref="C42:G42"/>
    <mergeCell ref="C43:G43"/>
    <mergeCell ref="B8:E8"/>
    <mergeCell ref="C33:G33"/>
    <mergeCell ref="C34:G34"/>
    <mergeCell ref="C41:G41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55" orientation="landscape" r:id="rId1"/>
  <headerFooter alignWithMargins="0">
    <oddFooter>&amp;CСтрана &amp;P од &amp;N</oddFooter>
  </headerFooter>
  <ignoredErrors>
    <ignoredError sqref="Q14:Q15 Q20:Q21" formula="1"/>
    <ignoredError sqref="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Poc.strana</vt:lpstr>
      <vt:lpstr>Sadrzaj_Dinamika</vt:lpstr>
      <vt:lpstr>Registrovani ucesnici</vt:lpstr>
      <vt:lpstr>Kupovina</vt:lpstr>
      <vt:lpstr>Prodaja</vt:lpstr>
      <vt:lpstr>Pokazatelji</vt:lpstr>
      <vt:lpstr>Kupovina!Print_Area</vt:lpstr>
      <vt:lpstr>Poc.strana!Print_Area</vt:lpstr>
      <vt:lpstr>Pokazatelji!Print_Area</vt:lpstr>
      <vt:lpstr>Prodaja!Print_Area</vt:lpstr>
      <vt:lpstr>'Registrovani ucesnici'!Print_Area</vt:lpstr>
      <vt:lpstr>Sadrzaj_Dinamika!Print_Area</vt:lpstr>
      <vt:lpstr>Kupovina!Print_Titles</vt:lpstr>
      <vt:lpstr>Pokazatelji!Print_Titles</vt:lpstr>
      <vt:lpstr>Prodaja!Print_Titles</vt:lpstr>
      <vt:lpstr>'Registrovani ucesnici'!Print_Titles</vt:lpstr>
      <vt:lpstr>Sadrzaj_Dinamika!Print_Titles</vt:lpstr>
    </vt:vector>
  </TitlesOfParts>
  <Company>AERS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IC-T-E_Trgovina na trzistu 10</dc:title>
  <dc:subject>Info pravila-Trgovina na trzistu</dc:subject>
  <dc:creator>Milica Brkic</dc:creator>
  <cp:lastModifiedBy>Milica Vukovljak</cp:lastModifiedBy>
  <cp:lastPrinted>2018-03-07T09:11:30Z</cp:lastPrinted>
  <dcterms:created xsi:type="dcterms:W3CDTF">2006-07-05T09:57:32Z</dcterms:created>
  <dcterms:modified xsi:type="dcterms:W3CDTF">2024-10-04T08:33:11Z</dcterms:modified>
</cp:coreProperties>
</file>